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35" windowWidth="11730" windowHeight="9765" activeTab="0"/>
  </bookViews>
  <sheets>
    <sheet name="úvod" sheetId="1" r:id="rId1"/>
    <sheet name="příloha 1- výsledek hospodaření" sheetId="2" r:id="rId2"/>
    <sheet name="příl.2 - hospodaření s majetkem" sheetId="3" r:id="rId3"/>
    <sheet name="příloha 3-zpráva o inventarizac" sheetId="4" r:id="rId4"/>
    <sheet name="příloha 4 - fin.vypoř.dotací" sheetId="5" r:id="rId5"/>
  </sheets>
  <definedNames>
    <definedName name="_xlnm.Print_Area" localSheetId="1">'příloha 1- výsledek hospodaření'!$A$1:$G$61</definedName>
    <definedName name="_xlnm.Print_Area" localSheetId="0">'úvod'!$A$1:$C$40</definedName>
  </definedNames>
  <calcPr fullCalcOnLoad="1"/>
</workbook>
</file>

<file path=xl/sharedStrings.xml><?xml version="1.0" encoding="utf-8"?>
<sst xmlns="http://schemas.openxmlformats.org/spreadsheetml/2006/main" count="181" uniqueCount="152">
  <si>
    <t>001</t>
  </si>
  <si>
    <t>Příjmy  c e l k e m</t>
  </si>
  <si>
    <t>provozní výdaje DSO</t>
  </si>
  <si>
    <t>Výdaje   c e l k e m</t>
  </si>
  <si>
    <t xml:space="preserve">Závěrečná inventarizační zpráva </t>
  </si>
  <si>
    <t>Byla jmenována 1 inventarizační komise ve složení:</t>
  </si>
  <si>
    <t>Výsledek   hospodaření   Stříbrského   regionu  v tis. Kč</t>
  </si>
  <si>
    <t>pracovnice finančního odboru MěÚ Stříbro</t>
  </si>
  <si>
    <t xml:space="preserve">Začátek inventarizace: </t>
  </si>
  <si>
    <t xml:space="preserve">Konec   inventarizace:  </t>
  </si>
  <si>
    <t>Účelový</t>
  </si>
  <si>
    <t>Ukazatel</t>
  </si>
  <si>
    <t>Poskytnuto</t>
  </si>
  <si>
    <t>Vratka</t>
  </si>
  <si>
    <t>Použito</t>
  </si>
  <si>
    <t>znak</t>
  </si>
  <si>
    <t>a</t>
  </si>
  <si>
    <t>b</t>
  </si>
  <si>
    <t>A. Neinvestiční dotace celkem</t>
  </si>
  <si>
    <t>v tom:</t>
  </si>
  <si>
    <t>C. Dotace a transfery celkem</t>
  </si>
  <si>
    <t xml:space="preserve">Příjmy    </t>
  </si>
  <si>
    <t>SR</t>
  </si>
  <si>
    <t>UR</t>
  </si>
  <si>
    <t>%</t>
  </si>
  <si>
    <t>neinvestiční přijaté dotace od obcí - roční členské příspěvky</t>
  </si>
  <si>
    <t>úroky z bankovních účtů</t>
  </si>
  <si>
    <t>Výdaje</t>
  </si>
  <si>
    <t>saldo příjmů a výdajů</t>
  </si>
  <si>
    <t>Dana Janotová</t>
  </si>
  <si>
    <t>financování z volných prostředků</t>
  </si>
  <si>
    <t>100</t>
  </si>
  <si>
    <t>4.   Finanční vypořádání regionu se státním rozpočtem, krajem a obcemi</t>
  </si>
  <si>
    <t xml:space="preserve">Z Á V Ě R E Č N Ý      Ú Č E T     V Č E T N Ě    Ú Č E T N Í   Z Á V Ě R K Y     
D S O     S T Ř Í B R S K Ý      R E G I O N </t>
  </si>
  <si>
    <t xml:space="preserve">Předseda komise: </t>
  </si>
  <si>
    <t>Členové   komise:</t>
  </si>
  <si>
    <t>Vyvěšeno na úřední a elektronické desce dne: ..………………………</t>
  </si>
  <si>
    <t>Sejmuto na úřední a elektronické desce dne:       ………………………</t>
  </si>
  <si>
    <t>006</t>
  </si>
  <si>
    <t>příspěvek na režijní náklady Mikroregionu Konstantinolázeňsko</t>
  </si>
  <si>
    <t>Org./kap</t>
  </si>
  <si>
    <t>Skutečnost</t>
  </si>
  <si>
    <t xml:space="preserve">Předmětem inventarizace byly pohledávky, závazky, peněžní prostředky na bankovních účtech a majetek regionu. Inventarizační komise provedla kontrolu skutečného stavu majetku, pohledávek, závazků i peněžních prostředků a tento stav zanesla do inventarizačních soupisů. Pro vzájemné odsouhlasení pohledávek a závazků byla stanovena výše u závazků nad 500.000 Kč, u pohledávek nad 200.000 Kč a u přijatých transferů na 10.000.000 Kč. Zjištěná skutečnost byla porovnána s účetním stavem. Nebyly zjištěny žádné inventarizační rozdíly. </t>
  </si>
  <si>
    <t>STAV   NA     BANKOVNÍM    ÚČTU   K:</t>
  </si>
  <si>
    <t>Základní běžný účet</t>
  </si>
  <si>
    <t>celkem  na  bankovním  účtě</t>
  </si>
  <si>
    <t>Finanční vypořádání dotací poskytnutých DSO v roce 2016</t>
  </si>
  <si>
    <t>1.   Výsledek  hospodaření  Stříbrského  regionu   k  31.12.2016</t>
  </si>
  <si>
    <t>- součást účetní závěrky 2016</t>
  </si>
  <si>
    <t>3.   Zpráva o  inventarizaci  majetku   k  31.12.2016</t>
  </si>
  <si>
    <t>7.   Výkaz zisku a ztrát sestavený k 31.12.2016</t>
  </si>
  <si>
    <t>k 31.12.2016</t>
  </si>
  <si>
    <t>ZPRÁVA    O    INVENTARIZACI     MAJETKU     K     31.12.2016</t>
  </si>
  <si>
    <t xml:space="preserve">Byla provedena fyzická inventarizace dlouhodobého hmotného majetku a dokladová inventarizace majetku a závazků k 31.12.2016. </t>
  </si>
  <si>
    <t>v roce 2016</t>
  </si>
  <si>
    <t>Z A   R O K    2 0 1 6</t>
  </si>
  <si>
    <t>6.   Údaje o plnění rozpočtu příjmů a výdajů v plném členění podle rozpočtové skladby k 31.12.2016</t>
  </si>
  <si>
    <t>8.   Rozvaha sestavená k 31.12.2016</t>
  </si>
  <si>
    <t>9.   Příloha sestavená k 31.12.2016</t>
  </si>
  <si>
    <t>5.   Zpráva  o  výsledcích  přezkoumání  hospodaření  dobrovolného  svazku  obcí  k 31.12.2016</t>
  </si>
  <si>
    <t>2.   Hospodaření s majetkem za rok 2016</t>
  </si>
  <si>
    <t>Hospodaření s majetkem za rok 2016</t>
  </si>
  <si>
    <t>Účet - popis</t>
  </si>
  <si>
    <t>Počáteční stav</t>
  </si>
  <si>
    <t>Obrat</t>
  </si>
  <si>
    <t>Konečný stav</t>
  </si>
  <si>
    <t>Dlouhodobý hmotný majetek odpisovaný</t>
  </si>
  <si>
    <t>021 - Stavby</t>
  </si>
  <si>
    <t>022 - Samostatné hmotné movité věci a soubory hmotných movitých věcí</t>
  </si>
  <si>
    <t>Oprávky k dlouhodobému hmotnému majetku</t>
  </si>
  <si>
    <t>081 - Oprávky ke stavbám</t>
  </si>
  <si>
    <t xml:space="preserve">082 - Oprávky k samostatným hmotným movitým věcem a souborům hmotných </t>
  </si>
  <si>
    <t>Rok</t>
  </si>
  <si>
    <t>Majetek - stavby 021</t>
  </si>
  <si>
    <t>Hodnota majetku</t>
  </si>
  <si>
    <t>Umístění v k.ú. těchto obcí včetně poskytnutí dotace</t>
  </si>
  <si>
    <t>Dotace kraj</t>
  </si>
  <si>
    <t>Stříbro</t>
  </si>
  <si>
    <t>Dotace obcí</t>
  </si>
  <si>
    <t>Majetek - movitý 022</t>
  </si>
  <si>
    <t>Hodnota</t>
  </si>
  <si>
    <t>Tyto obce přispěly</t>
  </si>
  <si>
    <t>028 - Drobný dlouhodobý hmotný majetek</t>
  </si>
  <si>
    <t>088 - Oprávky k drobnému dlouhodobému hmotnému majetku</t>
  </si>
  <si>
    <t>Dne 05.01.2017 vydal předseda Stříbrského regionu Bc. Karel Lukeš příkaz k provedení řádné periodické inventarizace majetku a závazků k 31.12.2016.</t>
  </si>
  <si>
    <t>František Trhlík</t>
  </si>
  <si>
    <t>starosta obce Kostelce</t>
  </si>
  <si>
    <t>Vyhotoveno dne 30.01.2017</t>
  </si>
  <si>
    <t>Cyklotrasa D - k. ú. Vranov, Stříbro
- majetek je dle k. ú. dán do výpůjčky obci Vranov a městu Stříbro</t>
  </si>
  <si>
    <t>Vyvětvovací pila</t>
  </si>
  <si>
    <t>Motorová pila</t>
  </si>
  <si>
    <t>Vyžínač</t>
  </si>
  <si>
    <t>Foukač/vysavač</t>
  </si>
  <si>
    <t>Křovinořez</t>
  </si>
  <si>
    <t>Rosič</t>
  </si>
  <si>
    <t>Sekačka</t>
  </si>
  <si>
    <t>Štěpkovač</t>
  </si>
  <si>
    <t>samostatný díl ke štěpkovači</t>
  </si>
  <si>
    <t>Kladruby</t>
  </si>
  <si>
    <t>Kšice</t>
  </si>
  <si>
    <t>Ošelín</t>
  </si>
  <si>
    <t>Sytno</t>
  </si>
  <si>
    <t>Sulislav</t>
  </si>
  <si>
    <t>Trpísty</t>
  </si>
  <si>
    <t>Majetek - movitý drobný 028</t>
  </si>
  <si>
    <t>Cyklotrasa A - k. ú. Sytno a Lhota u Stříbra
- majetek je dán do výpůjčky členským obcím dle k. ú. Sytno a Stříbro</t>
  </si>
  <si>
    <t xml:space="preserve">Dotace EU </t>
  </si>
  <si>
    <t>Dotace SR</t>
  </si>
  <si>
    <t>Vranov</t>
  </si>
  <si>
    <t>Kostelec</t>
  </si>
  <si>
    <t>104</t>
  </si>
  <si>
    <t>201</t>
  </si>
  <si>
    <t>202</t>
  </si>
  <si>
    <t>301</t>
  </si>
  <si>
    <t>302</t>
  </si>
  <si>
    <t>005</t>
  </si>
  <si>
    <t>oprava a údržba jeviště</t>
  </si>
  <si>
    <t>101</t>
  </si>
  <si>
    <t>projekt zaměstnanosti</t>
  </si>
  <si>
    <t>Přebytek hospodaření bude převeden do volných prostředků regionu</t>
  </si>
  <si>
    <t>Výsledek hospodaření je přebytkový.</t>
  </si>
  <si>
    <t>pronájem jeviště</t>
  </si>
  <si>
    <t>NIV D od PK na zahdradní techniku</t>
  </si>
  <si>
    <t>NIV D od obcí na zahdradní techniku</t>
  </si>
  <si>
    <t>pořízení zahradní techniky - dotace PK</t>
  </si>
  <si>
    <t>pořízení zahradní techniky - dotace obcí</t>
  </si>
  <si>
    <t>IV D od PK na mobiliář</t>
  </si>
  <si>
    <t>IV D od obcí na mobiliář</t>
  </si>
  <si>
    <t>pořízení mobiliáře - dotace PK</t>
  </si>
  <si>
    <t>pořízení mobiliáře - dotace obcí</t>
  </si>
  <si>
    <t>Finanční příspěvek SMO na mzdy (01.09.16 - 31.08.19)</t>
  </si>
  <si>
    <t>projekt zaměstnanosti - mzdy</t>
  </si>
  <si>
    <t xml:space="preserve">projekt zaměstnanosti - výdaje spojené s projektem 2016 </t>
  </si>
  <si>
    <t>Org. 104 příjem i výdej; org. 302 příjem i výdej; org. 301 výdej - jsou přecházející akce z roku 2016 do roku 2017.</t>
  </si>
  <si>
    <t>org.</t>
  </si>
  <si>
    <t>text</t>
  </si>
  <si>
    <t>pořízení mobiliáře</t>
  </si>
  <si>
    <t>IV dotace od obcí a pořízení mobiliáře</t>
  </si>
  <si>
    <t>p ř í j e m 
UR - skut.</t>
  </si>
  <si>
    <t>v ý d e j
UR - skut.</t>
  </si>
  <si>
    <t>NIV Plzeňský kraj - zahradní technika</t>
  </si>
  <si>
    <t>NIV od obcí - zahradní technika</t>
  </si>
  <si>
    <t>Vratka dotace při finačním vypořádání</t>
  </si>
  <si>
    <t>Zasláno na BÚ</t>
  </si>
  <si>
    <t>IV Plzeňský kraj - mobiliář (2016-2017)</t>
  </si>
  <si>
    <t>IV od obcí - mobiliář (2016-2017)</t>
  </si>
  <si>
    <t>B. Investiční transfery celkem</t>
  </si>
  <si>
    <t>finanční příspěvek Svazu měst a obcí na mzdy (projekt na období 1.9.16 – 31.08.19)</t>
  </si>
  <si>
    <t>DSO pořídilo pro členské obce:</t>
  </si>
  <si>
    <t>Mobilní jeviště pro využití členských obcí a ostaních neziskových subjektů v regionu - pořízeno z dotace tří obcí a vlastních prostředků regionu. Podium se dle ceníku pronajímá členským obcím a ostatním neziskovým subjektům. Uskladnění a stavbu podia zajišťuje město Kladruby</t>
  </si>
  <si>
    <t>Zahradní technika pořízení z dotace Plzeňského kraje a podílů členských obcí pro využití členských obcí regionu. Obce v roce 2016 neposlali všechny svůj podíl. Budou poslány v roce 2017</t>
  </si>
  <si>
    <t>Příloha č. 2, 3, 4, 6, 7, 8 a 9 pro obsáhlost nebudou vyvěšeny na venkovní úřední desce, ale jsou uloženy k nahlédnutí v kanceláři obecního (městského) úřadu.
Na elektronické úřední desce je závěrečný účet vyvěšen v celém rozsahu.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</si>
</sst>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_ ;[Red]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[$€-2]\ #\ ##,000_);[Red]\([$€-2]\ #\ ##,000\)"/>
    <numFmt numFmtId="171" formatCode="#,##0_ ;[Red]\-#,##0\ "/>
    <numFmt numFmtId="172" formatCode="#,##0.00\ [$€-1]"/>
    <numFmt numFmtId="173" formatCode="0.0%"/>
    <numFmt numFmtId="174" formatCode="_-* #,##0\ &quot;Kč&quot;_-;\-* #,##0\ &quot;Kč&quot;_-;_-* &quot;-&quot;??\ &quot;Kč&quot;_-;_-@_-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1"/>
      <name val="Times New Roman"/>
      <family val="1"/>
    </font>
    <font>
      <b/>
      <u val="single"/>
      <sz val="1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name val="Wingdings"/>
      <family val="0"/>
    </font>
    <font>
      <b/>
      <u val="single"/>
      <sz val="20"/>
      <name val="Arial"/>
      <family val="2"/>
    </font>
    <font>
      <b/>
      <i/>
      <u val="single"/>
      <sz val="11"/>
      <name val="Arial"/>
      <family val="2"/>
    </font>
    <font>
      <b/>
      <u val="single"/>
      <sz val="16"/>
      <name val="Arial"/>
      <family val="2"/>
    </font>
    <font>
      <b/>
      <u val="singleAccounting"/>
      <sz val="10"/>
      <name val="Arial"/>
      <family val="2"/>
    </font>
    <font>
      <sz val="8"/>
      <name val="Arial CE"/>
      <family val="0"/>
    </font>
    <font>
      <b/>
      <u val="single"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7" borderId="8" applyNumberFormat="0" applyAlignment="0" applyProtection="0"/>
    <xf numFmtId="0" fontId="12" fillId="19" borderId="8" applyNumberFormat="0" applyAlignment="0" applyProtection="0"/>
    <xf numFmtId="0" fontId="11" fillId="19" borderId="9" applyNumberFormat="0" applyAlignment="0" applyProtection="0"/>
    <xf numFmtId="0" fontId="16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278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justify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justify" vertical="center"/>
    </xf>
    <xf numFmtId="4" fontId="25" fillId="0" borderId="1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justify" vertical="center"/>
    </xf>
    <xf numFmtId="4" fontId="20" fillId="0" borderId="0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justify" vertical="center"/>
    </xf>
    <xf numFmtId="4" fontId="21" fillId="0" borderId="0" xfId="0" applyNumberFormat="1" applyFont="1" applyAlignment="1">
      <alignment vertical="center"/>
    </xf>
    <xf numFmtId="0" fontId="20" fillId="0" borderId="0" xfId="0" applyFont="1" applyBorder="1" applyAlignment="1">
      <alignment horizontal="justify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justify" vertical="center"/>
    </xf>
    <xf numFmtId="4" fontId="27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0" fillId="0" borderId="11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4" fontId="20" fillId="0" borderId="0" xfId="0" applyNumberFormat="1" applyFont="1" applyAlignment="1">
      <alignment vertical="center"/>
    </xf>
    <xf numFmtId="0" fontId="29" fillId="0" borderId="0" xfId="0" applyFont="1" applyBorder="1" applyAlignment="1">
      <alignment horizontal="justify" vertical="center"/>
    </xf>
    <xf numFmtId="0" fontId="27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14" fontId="20" fillId="0" borderId="0" xfId="0" applyNumberFormat="1" applyFont="1" applyAlignment="1">
      <alignment horizontal="left" vertical="center"/>
    </xf>
    <xf numFmtId="14" fontId="20" fillId="0" borderId="0" xfId="0" applyNumberFormat="1" applyFont="1" applyAlignment="1">
      <alignment vertical="center"/>
    </xf>
    <xf numFmtId="0" fontId="36" fillId="0" borderId="0" xfId="0" applyFont="1" applyAlignment="1">
      <alignment/>
    </xf>
    <xf numFmtId="0" fontId="20" fillId="0" borderId="0" xfId="0" applyFont="1" applyAlignment="1">
      <alignment/>
    </xf>
    <xf numFmtId="0" fontId="35" fillId="0" borderId="0" xfId="0" applyFont="1" applyAlignment="1">
      <alignment horizontal="right"/>
    </xf>
    <xf numFmtId="0" fontId="37" fillId="0" borderId="0" xfId="0" applyFont="1" applyAlignment="1">
      <alignment vertical="center"/>
    </xf>
    <xf numFmtId="1" fontId="38" fillId="0" borderId="0" xfId="0" applyNumberFormat="1" applyFont="1" applyAlignment="1">
      <alignment vertical="center"/>
    </xf>
    <xf numFmtId="171" fontId="35" fillId="0" borderId="0" xfId="0" applyNumberFormat="1" applyFont="1" applyBorder="1" applyAlignment="1">
      <alignment vertical="center"/>
    </xf>
    <xf numFmtId="9" fontId="37" fillId="0" borderId="0" xfId="48" applyFont="1" applyAlignment="1">
      <alignment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39" fillId="0" borderId="0" xfId="0" applyFont="1" applyBorder="1" applyAlignment="1">
      <alignment horizontal="center" vertical="center"/>
    </xf>
    <xf numFmtId="14" fontId="25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5" fillId="0" borderId="0" xfId="0" applyFont="1" applyAlignment="1">
      <alignment/>
    </xf>
    <xf numFmtId="4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1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3" fontId="21" fillId="0" borderId="17" xfId="0" applyNumberFormat="1" applyFont="1" applyBorder="1" applyAlignment="1">
      <alignment horizontal="center"/>
    </xf>
    <xf numFmtId="3" fontId="21" fillId="0" borderId="19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left"/>
    </xf>
    <xf numFmtId="4" fontId="24" fillId="0" borderId="14" xfId="0" applyNumberFormat="1" applyFont="1" applyBorder="1" applyAlignment="1">
      <alignment horizontal="right"/>
    </xf>
    <xf numFmtId="0" fontId="21" fillId="0" borderId="20" xfId="0" applyFont="1" applyBorder="1" applyAlignment="1">
      <alignment horizontal="left"/>
    </xf>
    <xf numFmtId="4" fontId="21" fillId="0" borderId="20" xfId="0" applyNumberFormat="1" applyFont="1" applyBorder="1" applyAlignment="1">
      <alignment horizontal="right"/>
    </xf>
    <xf numFmtId="0" fontId="25" fillId="0" borderId="20" xfId="0" applyFont="1" applyBorder="1" applyAlignment="1">
      <alignment horizontal="left"/>
    </xf>
    <xf numFmtId="4" fontId="25" fillId="0" borderId="2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4" fontId="25" fillId="0" borderId="0" xfId="0" applyNumberFormat="1" applyFont="1" applyBorder="1" applyAlignment="1">
      <alignment horizontal="right"/>
    </xf>
    <xf numFmtId="0" fontId="21" fillId="0" borderId="21" xfId="0" applyFont="1" applyBorder="1" applyAlignment="1">
      <alignment horizontal="left"/>
    </xf>
    <xf numFmtId="0" fontId="25" fillId="0" borderId="22" xfId="0" applyFont="1" applyBorder="1" applyAlignment="1">
      <alignment horizontal="left" vertical="center" wrapText="1"/>
    </xf>
    <xf numFmtId="4" fontId="25" fillId="0" borderId="22" xfId="0" applyNumberFormat="1" applyFont="1" applyBorder="1" applyAlignment="1">
      <alignment horizontal="right" vertical="center" wrapText="1"/>
    </xf>
    <xf numFmtId="4" fontId="25" fillId="0" borderId="22" xfId="0" applyNumberFormat="1" applyFont="1" applyBorder="1" applyAlignment="1">
      <alignment horizontal="right"/>
    </xf>
    <xf numFmtId="0" fontId="25" fillId="0" borderId="22" xfId="0" applyFont="1" applyBorder="1" applyAlignment="1">
      <alignment horizontal="left"/>
    </xf>
    <xf numFmtId="0" fontId="25" fillId="0" borderId="23" xfId="0" applyFont="1" applyBorder="1" applyAlignment="1">
      <alignment horizontal="left"/>
    </xf>
    <xf numFmtId="4" fontId="25" fillId="0" borderId="23" xfId="0" applyNumberFormat="1" applyFont="1" applyBorder="1" applyAlignment="1">
      <alignment horizontal="right"/>
    </xf>
    <xf numFmtId="4" fontId="25" fillId="0" borderId="0" xfId="0" applyNumberFormat="1" applyFont="1" applyAlignment="1">
      <alignment horizontal="left"/>
    </xf>
    <xf numFmtId="14" fontId="25" fillId="0" borderId="0" xfId="0" applyNumberFormat="1" applyFont="1" applyAlignment="1">
      <alignment horizontal="left"/>
    </xf>
    <xf numFmtId="4" fontId="24" fillId="0" borderId="24" xfId="0" applyNumberFormat="1" applyFont="1" applyBorder="1" applyAlignment="1">
      <alignment horizontal="right"/>
    </xf>
    <xf numFmtId="0" fontId="21" fillId="0" borderId="25" xfId="0" applyFont="1" applyBorder="1" applyAlignment="1">
      <alignment horizontal="center"/>
    </xf>
    <xf numFmtId="4" fontId="21" fillId="0" borderId="26" xfId="0" applyNumberFormat="1" applyFont="1" applyBorder="1" applyAlignment="1">
      <alignment horizontal="right"/>
    </xf>
    <xf numFmtId="0" fontId="25" fillId="0" borderId="27" xfId="0" applyFont="1" applyBorder="1" applyAlignment="1">
      <alignment horizontal="center"/>
    </xf>
    <xf numFmtId="4" fontId="25" fillId="0" borderId="28" xfId="0" applyNumberFormat="1" applyFont="1" applyBorder="1" applyAlignment="1">
      <alignment horizontal="right"/>
    </xf>
    <xf numFmtId="0" fontId="25" fillId="0" borderId="29" xfId="0" applyFont="1" applyBorder="1" applyAlignment="1">
      <alignment horizontal="center"/>
    </xf>
    <xf numFmtId="4" fontId="25" fillId="0" borderId="30" xfId="0" applyNumberFormat="1" applyFont="1" applyBorder="1" applyAlignment="1">
      <alignment horizontal="right"/>
    </xf>
    <xf numFmtId="0" fontId="25" fillId="0" borderId="31" xfId="0" applyFont="1" applyBorder="1" applyAlignment="1">
      <alignment horizontal="center"/>
    </xf>
    <xf numFmtId="4" fontId="25" fillId="0" borderId="28" xfId="0" applyNumberFormat="1" applyFont="1" applyBorder="1" applyAlignment="1">
      <alignment horizontal="right" vertical="center" wrapText="1"/>
    </xf>
    <xf numFmtId="0" fontId="25" fillId="0" borderId="3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4" fontId="25" fillId="0" borderId="34" xfId="0" applyNumberFormat="1" applyFont="1" applyBorder="1" applyAlignment="1">
      <alignment horizontal="right"/>
    </xf>
    <xf numFmtId="0" fontId="24" fillId="0" borderId="0" xfId="0" applyFont="1" applyAlignment="1">
      <alignment horizontal="justify" vertical="center"/>
    </xf>
    <xf numFmtId="0" fontId="43" fillId="0" borderId="0" xfId="0" applyFont="1" applyAlignment="1">
      <alignment horizontal="center" vertical="center"/>
    </xf>
    <xf numFmtId="9" fontId="26" fillId="0" borderId="0" xfId="48" applyFont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9" fontId="44" fillId="0" borderId="12" xfId="48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49" fontId="25" fillId="0" borderId="10" xfId="0" applyNumberFormat="1" applyFont="1" applyBorder="1" applyAlignment="1">
      <alignment horizontal="center" vertical="center"/>
    </xf>
    <xf numFmtId="4" fontId="25" fillId="0" borderId="10" xfId="0" applyNumberFormat="1" applyFont="1" applyFill="1" applyBorder="1" applyAlignment="1">
      <alignment vertical="center"/>
    </xf>
    <xf numFmtId="9" fontId="26" fillId="0" borderId="10" xfId="48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9" fontId="44" fillId="0" borderId="0" xfId="48" applyFont="1" applyAlignment="1">
      <alignment vertical="center"/>
    </xf>
    <xf numFmtId="9" fontId="26" fillId="0" borderId="0" xfId="48" applyFont="1" applyAlignment="1">
      <alignment vertical="center"/>
    </xf>
    <xf numFmtId="0" fontId="28" fillId="0" borderId="0" xfId="0" applyFont="1" applyAlignment="1">
      <alignment horizontal="justify" vertical="center"/>
    </xf>
    <xf numFmtId="9" fontId="45" fillId="0" borderId="0" xfId="48" applyFont="1" applyAlignment="1">
      <alignment vertical="center"/>
    </xf>
    <xf numFmtId="0" fontId="30" fillId="0" borderId="0" xfId="0" applyFont="1" applyBorder="1" applyAlignment="1">
      <alignment vertical="center"/>
    </xf>
    <xf numFmtId="0" fontId="46" fillId="0" borderId="0" xfId="0" applyFont="1" applyAlignment="1">
      <alignment horizontal="justify"/>
    </xf>
    <xf numFmtId="0" fontId="41" fillId="0" borderId="0" xfId="0" applyFont="1" applyAlignment="1">
      <alignment horizontal="justify"/>
    </xf>
    <xf numFmtId="10" fontId="26" fillId="0" borderId="0" xfId="48" applyNumberFormat="1" applyFont="1" applyBorder="1" applyAlignment="1">
      <alignment vertical="center"/>
    </xf>
    <xf numFmtId="10" fontId="26" fillId="0" borderId="10" xfId="48" applyNumberFormat="1" applyFont="1" applyBorder="1" applyAlignment="1">
      <alignment vertical="center"/>
    </xf>
    <xf numFmtId="4" fontId="28" fillId="0" borderId="0" xfId="0" applyNumberFormat="1" applyFont="1" applyBorder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4" fontId="27" fillId="0" borderId="0" xfId="0" applyNumberFormat="1" applyFont="1" applyAlignment="1">
      <alignment/>
    </xf>
    <xf numFmtId="0" fontId="28" fillId="0" borderId="0" xfId="0" applyFont="1" applyBorder="1" applyAlignment="1">
      <alignment/>
    </xf>
    <xf numFmtId="0" fontId="28" fillId="0" borderId="12" xfId="0" applyFont="1" applyBorder="1" applyAlignment="1">
      <alignment/>
    </xf>
    <xf numFmtId="44" fontId="28" fillId="0" borderId="12" xfId="39" applyFont="1" applyBorder="1" applyAlignment="1">
      <alignment/>
    </xf>
    <xf numFmtId="4" fontId="28" fillId="0" borderId="12" xfId="0" applyNumberFormat="1" applyFont="1" applyBorder="1" applyAlignment="1">
      <alignment/>
    </xf>
    <xf numFmtId="4" fontId="25" fillId="0" borderId="0" xfId="0" applyNumberFormat="1" applyFont="1" applyBorder="1" applyAlignment="1">
      <alignment/>
    </xf>
    <xf numFmtId="44" fontId="25" fillId="0" borderId="0" xfId="39" applyFont="1" applyAlignment="1">
      <alignment/>
    </xf>
    <xf numFmtId="4" fontId="28" fillId="0" borderId="0" xfId="0" applyNumberFormat="1" applyFont="1" applyAlignment="1">
      <alignment/>
    </xf>
    <xf numFmtId="0" fontId="27" fillId="0" borderId="10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47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27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4" fontId="20" fillId="0" borderId="20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4" fontId="20" fillId="0" borderId="28" xfId="0" applyNumberFormat="1" applyFont="1" applyBorder="1" applyAlignment="1">
      <alignment vertical="center"/>
    </xf>
    <xf numFmtId="0" fontId="0" fillId="0" borderId="35" xfId="0" applyBorder="1" applyAlignment="1">
      <alignment vertical="center"/>
    </xf>
    <xf numFmtId="4" fontId="20" fillId="0" borderId="35" xfId="0" applyNumberFormat="1" applyFont="1" applyBorder="1" applyAlignment="1">
      <alignment vertical="center"/>
    </xf>
    <xf numFmtId="4" fontId="20" fillId="0" borderId="36" xfId="0" applyNumberFormat="1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14" fontId="20" fillId="0" borderId="0" xfId="0" applyNumberFormat="1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174" fontId="24" fillId="0" borderId="40" xfId="39" applyNumberFormat="1" applyFont="1" applyBorder="1" applyAlignment="1">
      <alignment vertical="center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44" fontId="50" fillId="0" borderId="41" xfId="39" applyFont="1" applyBorder="1" applyAlignment="1">
      <alignment vertical="center"/>
    </xf>
    <xf numFmtId="0" fontId="41" fillId="0" borderId="32" xfId="0" applyFont="1" applyBorder="1" applyAlignment="1">
      <alignment horizontal="left" vertical="center"/>
    </xf>
    <xf numFmtId="44" fontId="20" fillId="0" borderId="41" xfId="39" applyFont="1" applyBorder="1" applyAlignment="1">
      <alignment vertical="center"/>
    </xf>
    <xf numFmtId="0" fontId="41" fillId="0" borderId="34" xfId="0" applyFont="1" applyBorder="1" applyAlignment="1">
      <alignment horizontal="left" vertical="center"/>
    </xf>
    <xf numFmtId="44" fontId="20" fillId="0" borderId="42" xfId="39" applyFont="1" applyBorder="1" applyAlignment="1">
      <alignment vertical="center"/>
    </xf>
    <xf numFmtId="174" fontId="24" fillId="0" borderId="20" xfId="39" applyNumberFormat="1" applyFont="1" applyBorder="1" applyAlignment="1">
      <alignment vertical="center"/>
    </xf>
    <xf numFmtId="0" fontId="41" fillId="0" borderId="20" xfId="0" applyFont="1" applyBorder="1" applyAlignment="1">
      <alignment horizontal="left" vertical="center"/>
    </xf>
    <xf numFmtId="44" fontId="50" fillId="0" borderId="22" xfId="39" applyFont="1" applyBorder="1" applyAlignment="1">
      <alignment vertical="center"/>
    </xf>
    <xf numFmtId="0" fontId="41" fillId="0" borderId="22" xfId="0" applyFont="1" applyBorder="1" applyAlignment="1">
      <alignment horizontal="left" vertical="center"/>
    </xf>
    <xf numFmtId="44" fontId="20" fillId="0" borderId="22" xfId="39" applyFont="1" applyBorder="1" applyAlignment="1">
      <alignment vertical="center"/>
    </xf>
    <xf numFmtId="0" fontId="0" fillId="0" borderId="43" xfId="0" applyBorder="1" applyAlignment="1">
      <alignment vertical="center"/>
    </xf>
    <xf numFmtId="4" fontId="20" fillId="0" borderId="2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4" fontId="20" fillId="0" borderId="34" xfId="0" applyNumberFormat="1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0" fillId="0" borderId="45" xfId="0" applyFont="1" applyBorder="1" applyAlignment="1">
      <alignment horizontal="justify" vertical="center"/>
    </xf>
    <xf numFmtId="44" fontId="20" fillId="0" borderId="45" xfId="39" applyFont="1" applyBorder="1" applyAlignment="1">
      <alignment vertical="center"/>
    </xf>
    <xf numFmtId="0" fontId="41" fillId="0" borderId="45" xfId="0" applyFont="1" applyBorder="1" applyAlignment="1">
      <alignment horizontal="left" vertical="center"/>
    </xf>
    <xf numFmtId="0" fontId="41" fillId="0" borderId="46" xfId="0" applyFont="1" applyBorder="1" applyAlignment="1">
      <alignment vertical="center"/>
    </xf>
    <xf numFmtId="44" fontId="20" fillId="0" borderId="35" xfId="39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44" fontId="20" fillId="0" borderId="20" xfId="39" applyFont="1" applyBorder="1" applyAlignment="1">
      <alignment/>
    </xf>
    <xf numFmtId="0" fontId="25" fillId="0" borderId="22" xfId="0" applyFont="1" applyBorder="1" applyAlignment="1">
      <alignment horizontal="left" vertical="center"/>
    </xf>
    <xf numFmtId="44" fontId="20" fillId="0" borderId="22" xfId="39" applyFont="1" applyBorder="1" applyAlignment="1">
      <alignment/>
    </xf>
    <xf numFmtId="0" fontId="20" fillId="0" borderId="23" xfId="0" applyFont="1" applyBorder="1" applyAlignment="1">
      <alignment vertical="center"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25" fillId="0" borderId="47" xfId="0" applyFont="1" applyBorder="1" applyAlignment="1">
      <alignment horizontal="left" vertical="center"/>
    </xf>
    <xf numFmtId="0" fontId="25" fillId="0" borderId="48" xfId="0" applyFont="1" applyBorder="1" applyAlignment="1">
      <alignment horizontal="left" vertical="center"/>
    </xf>
    <xf numFmtId="0" fontId="25" fillId="0" borderId="34" xfId="0" applyFont="1" applyBorder="1" applyAlignment="1">
      <alignment horizontal="left" vertical="center"/>
    </xf>
    <xf numFmtId="0" fontId="25" fillId="0" borderId="35" xfId="0" applyFont="1" applyBorder="1" applyAlignment="1">
      <alignment horizontal="left" vertical="center"/>
    </xf>
    <xf numFmtId="0" fontId="25" fillId="0" borderId="36" xfId="0" applyFont="1" applyBorder="1" applyAlignment="1">
      <alignment vertical="center"/>
    </xf>
    <xf numFmtId="49" fontId="20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" fontId="20" fillId="0" borderId="0" xfId="0" applyNumberFormat="1" applyFont="1" applyFill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justify" vertical="center"/>
    </xf>
    <xf numFmtId="4" fontId="20" fillId="0" borderId="11" xfId="0" applyNumberFormat="1" applyFont="1" applyBorder="1" applyAlignment="1">
      <alignment vertical="center"/>
    </xf>
    <xf numFmtId="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" fontId="21" fillId="0" borderId="17" xfId="0" applyNumberFormat="1" applyFont="1" applyBorder="1" applyAlignment="1">
      <alignment horizontal="right"/>
    </xf>
    <xf numFmtId="0" fontId="25" fillId="0" borderId="20" xfId="0" applyFont="1" applyBorder="1" applyAlignment="1">
      <alignment horizontal="justify" vertical="center"/>
    </xf>
    <xf numFmtId="4" fontId="25" fillId="0" borderId="20" xfId="0" applyNumberFormat="1" applyFont="1" applyBorder="1" applyAlignment="1">
      <alignment horizontal="right" vertical="center"/>
    </xf>
    <xf numFmtId="4" fontId="25" fillId="0" borderId="22" xfId="0" applyNumberFormat="1" applyFont="1" applyBorder="1" applyAlignment="1">
      <alignment horizontal="right" vertical="center"/>
    </xf>
    <xf numFmtId="4" fontId="25" fillId="0" borderId="28" xfId="0" applyNumberFormat="1" applyFont="1" applyBorder="1" applyAlignment="1">
      <alignment horizontal="right" vertical="center"/>
    </xf>
    <xf numFmtId="4" fontId="25" fillId="0" borderId="34" xfId="0" applyNumberFormat="1" applyFont="1" applyBorder="1" applyAlignment="1">
      <alignment horizontal="right" vertical="center"/>
    </xf>
    <xf numFmtId="0" fontId="25" fillId="0" borderId="27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 shrinkToFit="1"/>
    </xf>
    <xf numFmtId="4" fontId="27" fillId="0" borderId="21" xfId="0" applyNumberFormat="1" applyFont="1" applyBorder="1" applyAlignment="1">
      <alignment horizontal="center" vertical="center" wrapText="1"/>
    </xf>
    <xf numFmtId="4" fontId="27" fillId="0" borderId="22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left"/>
    </xf>
    <xf numFmtId="4" fontId="27" fillId="0" borderId="14" xfId="0" applyNumberFormat="1" applyFont="1" applyBorder="1" applyAlignment="1">
      <alignment horizontal="right"/>
    </xf>
    <xf numFmtId="4" fontId="27" fillId="0" borderId="24" xfId="0" applyNumberFormat="1" applyFont="1" applyBorder="1" applyAlignment="1">
      <alignment horizontal="right"/>
    </xf>
    <xf numFmtId="0" fontId="25" fillId="0" borderId="32" xfId="0" applyFont="1" applyBorder="1" applyAlignment="1">
      <alignment horizontal="left" vertical="center"/>
    </xf>
    <xf numFmtId="0" fontId="25" fillId="0" borderId="34" xfId="0" applyFont="1" applyBorder="1" applyAlignment="1">
      <alignment vertical="center"/>
    </xf>
    <xf numFmtId="0" fontId="20" fillId="0" borderId="50" xfId="0" applyFont="1" applyBorder="1" applyAlignment="1">
      <alignment horizontal="left" vertical="center"/>
    </xf>
    <xf numFmtId="0" fontId="20" fillId="0" borderId="36" xfId="0" applyFont="1" applyBorder="1" applyAlignment="1">
      <alignment vertical="center"/>
    </xf>
    <xf numFmtId="0" fontId="20" fillId="0" borderId="27" xfId="0" applyFont="1" applyBorder="1" applyAlignment="1">
      <alignment horizontal="left" vertical="center"/>
    </xf>
    <xf numFmtId="0" fontId="20" fillId="0" borderId="28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0" fontId="20" fillId="0" borderId="34" xfId="0" applyFont="1" applyBorder="1" applyAlignment="1">
      <alignment horizontal="left" vertical="center"/>
    </xf>
    <xf numFmtId="0" fontId="20" fillId="0" borderId="34" xfId="0" applyFont="1" applyBorder="1" applyAlignment="1">
      <alignment vertical="center"/>
    </xf>
    <xf numFmtId="0" fontId="20" fillId="0" borderId="22" xfId="0" applyFont="1" applyBorder="1" applyAlignment="1">
      <alignment horizontal="left" vertical="center"/>
    </xf>
    <xf numFmtId="0" fontId="20" fillId="0" borderId="35" xfId="0" applyFont="1" applyBorder="1" applyAlignment="1">
      <alignment horizontal="left" vertical="center"/>
    </xf>
    <xf numFmtId="0" fontId="20" fillId="0" borderId="27" xfId="0" applyFont="1" applyBorder="1" applyAlignment="1">
      <alignment horizontal="justify" vertical="center"/>
    </xf>
    <xf numFmtId="0" fontId="20" fillId="0" borderId="20" xfId="0" applyFont="1" applyBorder="1" applyAlignment="1">
      <alignment horizontal="justify" vertical="center"/>
    </xf>
    <xf numFmtId="0" fontId="21" fillId="0" borderId="51" xfId="0" applyFont="1" applyBorder="1" applyAlignment="1">
      <alignment vertical="center"/>
    </xf>
    <xf numFmtId="0" fontId="21" fillId="0" borderId="52" xfId="0" applyFont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justify" vertical="center"/>
    </xf>
    <xf numFmtId="44" fontId="27" fillId="0" borderId="10" xfId="39" applyFont="1" applyBorder="1" applyAlignment="1">
      <alignment/>
    </xf>
    <xf numFmtId="0" fontId="27" fillId="0" borderId="0" xfId="0" applyFont="1" applyAlignment="1">
      <alignment horizontal="justify" vertical="center" wrapText="1"/>
    </xf>
    <xf numFmtId="0" fontId="35" fillId="0" borderId="0" xfId="0" applyFont="1" applyAlignment="1">
      <alignment/>
    </xf>
    <xf numFmtId="0" fontId="35" fillId="0" borderId="0" xfId="0" applyFont="1" applyAlignment="1">
      <alignment horizontal="justify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justify" vertical="center" wrapText="1"/>
    </xf>
    <xf numFmtId="0" fontId="24" fillId="0" borderId="0" xfId="0" applyFont="1" applyAlignment="1">
      <alignment horizontal="justify" vertical="center"/>
    </xf>
    <xf numFmtId="0" fontId="32" fillId="0" borderId="0" xfId="0" applyFont="1" applyFill="1" applyAlignment="1">
      <alignment horizontal="justify" vertical="center" wrapText="1"/>
    </xf>
    <xf numFmtId="0" fontId="32" fillId="0" borderId="0" xfId="0" applyFont="1" applyFill="1" applyAlignment="1">
      <alignment horizontal="justify" vertical="center"/>
    </xf>
    <xf numFmtId="0" fontId="24" fillId="0" borderId="0" xfId="0" applyFont="1" applyFill="1" applyAlignment="1">
      <alignment horizontal="justify" vertical="center"/>
    </xf>
    <xf numFmtId="0" fontId="24" fillId="0" borderId="0" xfId="0" applyFont="1" applyAlignment="1">
      <alignment horizontal="justify"/>
    </xf>
    <xf numFmtId="0" fontId="47" fillId="0" borderId="0" xfId="0" applyFont="1" applyAlignment="1">
      <alignment horizontal="center" vertical="center"/>
    </xf>
    <xf numFmtId="0" fontId="48" fillId="0" borderId="0" xfId="0" applyFont="1" applyBorder="1" applyAlignment="1">
      <alignment/>
    </xf>
    <xf numFmtId="14" fontId="28" fillId="0" borderId="0" xfId="0" applyNumberFormat="1" applyFont="1" applyAlignment="1">
      <alignment/>
    </xf>
    <xf numFmtId="44" fontId="28" fillId="0" borderId="0" xfId="39" applyFont="1" applyAlignment="1">
      <alignment/>
    </xf>
    <xf numFmtId="0" fontId="42" fillId="0" borderId="0" xfId="0" applyFont="1" applyAlignment="1">
      <alignment horizontal="center" vertical="center"/>
    </xf>
    <xf numFmtId="0" fontId="21" fillId="0" borderId="53" xfId="0" applyFont="1" applyBorder="1" applyAlignment="1">
      <alignment horizontal="justify" vertical="center"/>
    </xf>
    <xf numFmtId="0" fontId="21" fillId="0" borderId="43" xfId="0" applyFont="1" applyBorder="1" applyAlignment="1">
      <alignment horizontal="justify" vertical="center"/>
    </xf>
    <xf numFmtId="0" fontId="20" fillId="0" borderId="32" xfId="0" applyFont="1" applyBorder="1" applyAlignment="1">
      <alignment horizontal="justify" vertical="center"/>
    </xf>
    <xf numFmtId="0" fontId="20" fillId="0" borderId="22" xfId="0" applyFont="1" applyBorder="1" applyAlignment="1">
      <alignment horizontal="justify" vertical="center"/>
    </xf>
    <xf numFmtId="0" fontId="20" fillId="0" borderId="50" xfId="0" applyFont="1" applyBorder="1" applyAlignment="1">
      <alignment horizontal="justify" vertical="center"/>
    </xf>
    <xf numFmtId="0" fontId="20" fillId="0" borderId="35" xfId="0" applyFont="1" applyBorder="1" applyAlignment="1">
      <alignment horizontal="justify" vertical="center"/>
    </xf>
    <xf numFmtId="0" fontId="20" fillId="0" borderId="27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20" fillId="0" borderId="50" xfId="0" applyFont="1" applyBorder="1" applyAlignment="1">
      <alignment vertical="center"/>
    </xf>
    <xf numFmtId="0" fontId="20" fillId="0" borderId="28" xfId="0" applyFont="1" applyBorder="1" applyAlignment="1">
      <alignment horizontal="justify" vertical="center" wrapText="1"/>
    </xf>
    <xf numFmtId="0" fontId="20" fillId="0" borderId="34" xfId="0" applyFont="1" applyBorder="1" applyAlignment="1">
      <alignment horizontal="justify" vertical="center"/>
    </xf>
    <xf numFmtId="0" fontId="20" fillId="0" borderId="36" xfId="0" applyFont="1" applyBorder="1" applyAlignment="1">
      <alignment horizontal="justify" vertical="center"/>
    </xf>
    <xf numFmtId="0" fontId="52" fillId="0" borderId="0" xfId="0" applyFont="1" applyAlignment="1">
      <alignment vertical="center"/>
    </xf>
    <xf numFmtId="0" fontId="21" fillId="0" borderId="51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justify" vertical="center"/>
    </xf>
    <xf numFmtId="0" fontId="21" fillId="0" borderId="37" xfId="0" applyFont="1" applyBorder="1" applyAlignment="1">
      <alignment horizontal="justify" vertical="center"/>
    </xf>
    <xf numFmtId="0" fontId="20" fillId="0" borderId="23" xfId="0" applyFont="1" applyBorder="1" applyAlignment="1">
      <alignment horizontal="justify" vertical="center"/>
    </xf>
    <xf numFmtId="0" fontId="20" fillId="0" borderId="45" xfId="0" applyFont="1" applyBorder="1" applyAlignment="1">
      <alignment horizontal="justify" vertical="center"/>
    </xf>
    <xf numFmtId="0" fontId="20" fillId="0" borderId="17" xfId="0" applyFont="1" applyBorder="1" applyAlignment="1">
      <alignment horizontal="justify" vertical="center"/>
    </xf>
    <xf numFmtId="0" fontId="21" fillId="0" borderId="14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0" fillId="0" borderId="0" xfId="0" applyFont="1" applyAlignment="1">
      <alignment horizontal="justify" vertical="center"/>
    </xf>
    <xf numFmtId="0" fontId="49" fillId="0" borderId="0" xfId="0" applyFont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7" fillId="0" borderId="49" xfId="0" applyFont="1" applyBorder="1" applyAlignment="1">
      <alignment horizontal="center" vertical="center" wrapText="1" shrinkToFit="1"/>
    </xf>
    <xf numFmtId="0" fontId="27" fillId="0" borderId="20" xfId="0" applyFont="1" applyBorder="1" applyAlignment="1">
      <alignment horizontal="center" vertical="center" wrapText="1" shrinkToFit="1"/>
    </xf>
    <xf numFmtId="0" fontId="25" fillId="0" borderId="0" xfId="0" applyFont="1" applyAlignment="1">
      <alignment horizontal="left"/>
    </xf>
    <xf numFmtId="165" fontId="22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4" fontId="21" fillId="0" borderId="56" xfId="0" applyNumberFormat="1" applyFont="1" applyBorder="1" applyAlignment="1">
      <alignment horizontal="center" vertical="center" wrapText="1"/>
    </xf>
    <xf numFmtId="4" fontId="21" fillId="0" borderId="28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justify" vertical="center" wrapText="1"/>
    </xf>
    <xf numFmtId="0" fontId="34" fillId="0" borderId="0" xfId="0" applyFont="1" applyAlignment="1">
      <alignment horizontal="justify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4">
      <selection activeCell="A32" sqref="A32:C32"/>
    </sheetView>
  </sheetViews>
  <sheetFormatPr defaultColWidth="9.00390625" defaultRowHeight="12.75"/>
  <cols>
    <col min="1" max="1" width="12.125" style="1" customWidth="1"/>
    <col min="2" max="2" width="14.125" style="1" customWidth="1"/>
    <col min="3" max="3" width="68.875" style="1" customWidth="1"/>
    <col min="4" max="16384" width="9.125" style="1" customWidth="1"/>
  </cols>
  <sheetData>
    <row r="1" spans="1:3" ht="57" customHeight="1">
      <c r="A1" s="225" t="s">
        <v>33</v>
      </c>
      <c r="B1" s="226"/>
      <c r="C1" s="226"/>
    </row>
    <row r="2" spans="1:3" ht="15">
      <c r="A2" s="33"/>
      <c r="B2" s="33"/>
      <c r="C2" s="33"/>
    </row>
    <row r="3" spans="1:4" ht="18">
      <c r="A3" s="32"/>
      <c r="B3" s="32"/>
      <c r="C3" s="32"/>
      <c r="D3" s="32"/>
    </row>
    <row r="4" spans="1:3" ht="18">
      <c r="A4" s="227" t="s">
        <v>55</v>
      </c>
      <c r="B4" s="227"/>
      <c r="C4" s="227"/>
    </row>
    <row r="5" spans="1:3" ht="15.75" customHeight="1">
      <c r="A5" s="230"/>
      <c r="B5" s="231"/>
      <c r="C5" s="231"/>
    </row>
    <row r="6" spans="1:3" ht="13.5" thickBot="1">
      <c r="A6" s="23"/>
      <c r="B6" s="23"/>
      <c r="C6" s="23"/>
    </row>
    <row r="7" ht="13.5" thickTop="1"/>
    <row r="9" spans="1:3" s="33" customFormat="1" ht="15.75">
      <c r="A9" s="11" t="s">
        <v>47</v>
      </c>
      <c r="B9" s="11"/>
      <c r="C9" s="11"/>
    </row>
    <row r="10" spans="1:3" s="33" customFormat="1" ht="15.75">
      <c r="A10" s="11"/>
      <c r="B10" s="11"/>
      <c r="C10" s="11"/>
    </row>
    <row r="11" spans="1:3" s="33" customFormat="1" ht="15.75">
      <c r="A11" s="233" t="s">
        <v>60</v>
      </c>
      <c r="B11" s="233"/>
      <c r="C11" s="233"/>
    </row>
    <row r="13" spans="1:3" s="33" customFormat="1" ht="15.75">
      <c r="A13" s="11" t="s">
        <v>49</v>
      </c>
      <c r="B13" s="11"/>
      <c r="C13" s="11"/>
    </row>
    <row r="14" spans="1:3" s="33" customFormat="1" ht="15.75">
      <c r="A14" s="11"/>
      <c r="B14" s="11"/>
      <c r="C14" s="11"/>
    </row>
    <row r="15" spans="1:3" s="33" customFormat="1" ht="15.75">
      <c r="A15" s="11" t="s">
        <v>32</v>
      </c>
      <c r="B15" s="11"/>
      <c r="C15" s="11"/>
    </row>
    <row r="16" spans="1:3" s="33" customFormat="1" ht="15.75">
      <c r="A16" s="11"/>
      <c r="B16" s="11"/>
      <c r="C16" s="11"/>
    </row>
    <row r="17" spans="1:3" s="33" customFormat="1" ht="33" customHeight="1">
      <c r="A17" s="232" t="s">
        <v>59</v>
      </c>
      <c r="B17" s="232"/>
      <c r="C17" s="232"/>
    </row>
    <row r="18" spans="1:3" s="33" customFormat="1" ht="15.75">
      <c r="A18" s="11"/>
      <c r="B18" s="11"/>
      <c r="C18" s="34" t="s">
        <v>48</v>
      </c>
    </row>
    <row r="19" spans="1:3" s="33" customFormat="1" ht="15.75">
      <c r="A19" s="11"/>
      <c r="B19" s="11"/>
      <c r="C19" s="34"/>
    </row>
    <row r="20" spans="1:3" s="33" customFormat="1" ht="33" customHeight="1">
      <c r="A20" s="228" t="s">
        <v>56</v>
      </c>
      <c r="B20" s="229"/>
      <c r="C20" s="229"/>
    </row>
    <row r="21" spans="1:3" s="33" customFormat="1" ht="15.75">
      <c r="A21" s="11"/>
      <c r="B21" s="11"/>
      <c r="C21" s="11"/>
    </row>
    <row r="22" spans="1:3" s="33" customFormat="1" ht="15.75">
      <c r="A22" s="11" t="s">
        <v>50</v>
      </c>
      <c r="B22" s="11"/>
      <c r="C22" s="11"/>
    </row>
    <row r="23" spans="1:3" s="33" customFormat="1" ht="15.75">
      <c r="A23" s="11"/>
      <c r="B23" s="11"/>
      <c r="C23" s="34" t="s">
        <v>48</v>
      </c>
    </row>
    <row r="24" spans="1:3" s="33" customFormat="1" ht="15.75">
      <c r="A24" s="11"/>
      <c r="B24" s="11"/>
      <c r="C24" s="11"/>
    </row>
    <row r="25" spans="1:3" s="33" customFormat="1" ht="15.75">
      <c r="A25" s="11" t="s">
        <v>57</v>
      </c>
      <c r="B25" s="11"/>
      <c r="C25" s="11"/>
    </row>
    <row r="26" spans="1:3" s="33" customFormat="1" ht="15.75">
      <c r="A26" s="11"/>
      <c r="B26" s="11"/>
      <c r="C26" s="34" t="s">
        <v>48</v>
      </c>
    </row>
    <row r="27" spans="1:3" s="33" customFormat="1" ht="15.75">
      <c r="A27" s="11"/>
      <c r="B27" s="11"/>
      <c r="C27" s="34"/>
    </row>
    <row r="28" spans="1:3" s="33" customFormat="1" ht="15.75">
      <c r="A28" s="11" t="s">
        <v>58</v>
      </c>
      <c r="B28" s="11"/>
      <c r="C28" s="11"/>
    </row>
    <row r="29" spans="1:3" s="33" customFormat="1" ht="15.75">
      <c r="A29" s="11"/>
      <c r="B29" s="11"/>
      <c r="C29" s="34" t="s">
        <v>48</v>
      </c>
    </row>
    <row r="30" spans="1:3" s="33" customFormat="1" ht="15.75">
      <c r="A30" s="11"/>
      <c r="B30" s="11"/>
      <c r="C30" s="34"/>
    </row>
    <row r="31" spans="1:3" ht="15" customHeight="1">
      <c r="A31" s="13"/>
      <c r="B31" s="13"/>
      <c r="C31" s="13"/>
    </row>
    <row r="32" spans="1:3" ht="60" customHeight="1">
      <c r="A32" s="276" t="s">
        <v>151</v>
      </c>
      <c r="B32" s="277"/>
      <c r="C32" s="277"/>
    </row>
    <row r="33" spans="1:3" ht="12.75">
      <c r="A33" s="13"/>
      <c r="B33" s="13"/>
      <c r="C33" s="13"/>
    </row>
    <row r="34" spans="1:3" ht="12.75">
      <c r="A34" s="35"/>
      <c r="B34" s="36"/>
      <c r="C34" s="37"/>
    </row>
    <row r="37" spans="1:12" s="39" customFormat="1" ht="12.75">
      <c r="A37" s="223" t="s">
        <v>36</v>
      </c>
      <c r="B37" s="223"/>
      <c r="C37" s="223"/>
      <c r="D37" s="223"/>
      <c r="E37" s="223"/>
      <c r="F37" s="223"/>
      <c r="G37" s="223"/>
      <c r="H37" s="223"/>
      <c r="I37" s="223"/>
      <c r="J37" s="38"/>
      <c r="K37" s="38"/>
      <c r="L37" s="38"/>
    </row>
    <row r="38" spans="1:12" s="39" customFormat="1" ht="12.75">
      <c r="A38" s="40"/>
      <c r="C38" s="41"/>
      <c r="D38" s="41"/>
      <c r="E38" s="42"/>
      <c r="F38" s="43"/>
      <c r="G38" s="43"/>
      <c r="H38" s="43"/>
      <c r="I38" s="44"/>
      <c r="J38" s="38"/>
      <c r="K38" s="38"/>
      <c r="L38" s="38"/>
    </row>
    <row r="39" spans="1:12" s="39" customFormat="1" ht="12.75">
      <c r="A39" s="40"/>
      <c r="C39" s="41"/>
      <c r="D39" s="41"/>
      <c r="E39" s="42"/>
      <c r="F39" s="43"/>
      <c r="G39" s="43"/>
      <c r="H39" s="43"/>
      <c r="I39" s="44"/>
      <c r="J39" s="38"/>
      <c r="K39" s="38"/>
      <c r="L39" s="38"/>
    </row>
    <row r="40" spans="1:12" s="39" customFormat="1" ht="12.75">
      <c r="A40" s="224" t="s">
        <v>37</v>
      </c>
      <c r="B40" s="224"/>
      <c r="C40" s="224"/>
      <c r="D40" s="224"/>
      <c r="E40" s="224"/>
      <c r="F40" s="224"/>
      <c r="G40" s="224"/>
      <c r="H40" s="224"/>
      <c r="I40" s="224"/>
      <c r="J40" s="38"/>
      <c r="K40" s="38"/>
      <c r="L40" s="38"/>
    </row>
  </sheetData>
  <sheetProtection/>
  <mergeCells count="9">
    <mergeCell ref="A37:I37"/>
    <mergeCell ref="A40:I40"/>
    <mergeCell ref="A1:C1"/>
    <mergeCell ref="A4:C4"/>
    <mergeCell ref="A32:C32"/>
    <mergeCell ref="A20:C20"/>
    <mergeCell ref="A5:C5"/>
    <mergeCell ref="A17:C17"/>
    <mergeCell ref="A11:C11"/>
  </mergeCells>
  <printOptions/>
  <pageMargins left="0.32" right="0.31" top="0.44" bottom="0.54" header="0.28" footer="0.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65"/>
  <sheetViews>
    <sheetView zoomScalePageLayoutView="0" workbookViewId="0" topLeftCell="A1">
      <selection activeCell="N10" sqref="N10"/>
    </sheetView>
  </sheetViews>
  <sheetFormatPr defaultColWidth="9.00390625" defaultRowHeight="12.75"/>
  <cols>
    <col min="1" max="1" width="9.625" style="1" customWidth="1"/>
    <col min="2" max="2" width="5.25390625" style="1" customWidth="1"/>
    <col min="3" max="3" width="38.875" style="26" customWidth="1"/>
    <col min="4" max="4" width="11.25390625" style="1" customWidth="1"/>
    <col min="5" max="5" width="11.00390625" style="1" customWidth="1"/>
    <col min="6" max="6" width="13.875" style="1" customWidth="1"/>
    <col min="7" max="7" width="7.875" style="96" customWidth="1"/>
    <col min="8" max="80" width="9.125" style="2" customWidth="1"/>
    <col min="81" max="16384" width="9.125" style="1" customWidth="1"/>
  </cols>
  <sheetData>
    <row r="1" spans="1:7" ht="24" customHeight="1">
      <c r="A1" s="234">
        <v>2016</v>
      </c>
      <c r="B1" s="234"/>
      <c r="C1" s="234"/>
      <c r="D1" s="234"/>
      <c r="E1" s="234"/>
      <c r="F1" s="234"/>
      <c r="G1" s="234"/>
    </row>
    <row r="2" spans="1:7" ht="33" customHeight="1">
      <c r="A2" s="238" t="s">
        <v>6</v>
      </c>
      <c r="B2" s="238"/>
      <c r="C2" s="238"/>
      <c r="D2" s="238"/>
      <c r="E2" s="238"/>
      <c r="F2" s="238"/>
      <c r="G2" s="238"/>
    </row>
    <row r="3" spans="1:7" ht="25.5" customHeight="1">
      <c r="A3" s="238" t="s">
        <v>51</v>
      </c>
      <c r="B3" s="238"/>
      <c r="C3" s="238"/>
      <c r="D3" s="238"/>
      <c r="E3" s="238"/>
      <c r="F3" s="238"/>
      <c r="G3" s="238"/>
    </row>
    <row r="4" spans="2:6" ht="12.75">
      <c r="B4" s="30"/>
      <c r="C4" s="14"/>
      <c r="D4" s="30"/>
      <c r="E4" s="95"/>
      <c r="F4" s="95"/>
    </row>
    <row r="5" spans="1:80" s="33" customFormat="1" ht="15.75">
      <c r="A5" s="29" t="s">
        <v>40</v>
      </c>
      <c r="B5" s="219" t="s">
        <v>21</v>
      </c>
      <c r="C5" s="219"/>
      <c r="D5" s="97" t="s">
        <v>22</v>
      </c>
      <c r="E5" s="97" t="s">
        <v>23</v>
      </c>
      <c r="F5" s="97" t="s">
        <v>41</v>
      </c>
      <c r="G5" s="98" t="s">
        <v>24</v>
      </c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6" ht="4.5" customHeight="1">
      <c r="A6" s="30"/>
      <c r="D6" s="2"/>
      <c r="E6" s="2"/>
      <c r="F6" s="2"/>
    </row>
    <row r="7" spans="1:80" s="3" customFormat="1" ht="18.75" customHeight="1">
      <c r="A7" s="180"/>
      <c r="B7" s="2">
        <v>2133</v>
      </c>
      <c r="C7" s="26" t="s">
        <v>121</v>
      </c>
      <c r="D7" s="10">
        <v>0</v>
      </c>
      <c r="E7" s="10">
        <v>30</v>
      </c>
      <c r="F7" s="10">
        <v>6</v>
      </c>
      <c r="G7" s="112">
        <f aca="true" t="shared" si="0" ref="G7:G14">ROUND(F7/E7,2)</f>
        <v>0.2</v>
      </c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</row>
    <row r="8" spans="1:80" s="3" customFormat="1" ht="18.75" customHeight="1">
      <c r="A8" s="180"/>
      <c r="B8" s="2">
        <v>2141</v>
      </c>
      <c r="C8" s="26" t="s">
        <v>26</v>
      </c>
      <c r="D8" s="10">
        <v>0.3</v>
      </c>
      <c r="E8" s="10">
        <v>0.3</v>
      </c>
      <c r="F8" s="10">
        <v>0.38</v>
      </c>
      <c r="G8" s="112">
        <f t="shared" si="0"/>
        <v>1.27</v>
      </c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</row>
    <row r="9" spans="1:94" s="3" customFormat="1" ht="25.5">
      <c r="A9" s="181" t="s">
        <v>0</v>
      </c>
      <c r="B9" s="1">
        <v>4121</v>
      </c>
      <c r="C9" s="26" t="s">
        <v>25</v>
      </c>
      <c r="D9" s="182">
        <v>126.8</v>
      </c>
      <c r="E9" s="182">
        <v>126.8</v>
      </c>
      <c r="F9" s="182">
        <v>125.17</v>
      </c>
      <c r="G9" s="112">
        <f t="shared" si="0"/>
        <v>0.99</v>
      </c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</row>
    <row r="10" spans="1:94" s="3" customFormat="1" ht="25.5">
      <c r="A10" s="181" t="s">
        <v>110</v>
      </c>
      <c r="B10" s="1">
        <v>2324</v>
      </c>
      <c r="C10" s="26" t="s">
        <v>130</v>
      </c>
      <c r="D10" s="182">
        <v>0</v>
      </c>
      <c r="E10" s="182">
        <f>106.92+302.31+1729.17</f>
        <v>2138.4</v>
      </c>
      <c r="F10" s="182">
        <f>14.84+41.95+240</f>
        <v>296.79</v>
      </c>
      <c r="G10" s="112">
        <f t="shared" si="0"/>
        <v>0.14</v>
      </c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</row>
    <row r="11" spans="1:94" s="3" customFormat="1" ht="14.25">
      <c r="A11" s="181" t="s">
        <v>111</v>
      </c>
      <c r="B11" s="1">
        <v>4122</v>
      </c>
      <c r="C11" s="26" t="s">
        <v>122</v>
      </c>
      <c r="D11" s="182">
        <v>0</v>
      </c>
      <c r="E11" s="182">
        <v>85</v>
      </c>
      <c r="F11" s="182">
        <v>85</v>
      </c>
      <c r="G11" s="112">
        <f t="shared" si="0"/>
        <v>1</v>
      </c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</row>
    <row r="12" spans="1:94" s="3" customFormat="1" ht="14.25">
      <c r="A12" s="181" t="s">
        <v>112</v>
      </c>
      <c r="B12" s="1">
        <v>4121</v>
      </c>
      <c r="C12" s="26" t="s">
        <v>123</v>
      </c>
      <c r="D12" s="182">
        <v>0</v>
      </c>
      <c r="E12" s="182">
        <v>76.12</v>
      </c>
      <c r="F12" s="182">
        <v>27.46</v>
      </c>
      <c r="G12" s="112">
        <f t="shared" si="0"/>
        <v>0.36</v>
      </c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</row>
    <row r="13" spans="1:94" s="3" customFormat="1" ht="14.25">
      <c r="A13" s="181" t="s">
        <v>113</v>
      </c>
      <c r="B13" s="1">
        <v>4222</v>
      </c>
      <c r="C13" s="26" t="s">
        <v>126</v>
      </c>
      <c r="D13" s="182">
        <v>0</v>
      </c>
      <c r="E13" s="182">
        <v>300</v>
      </c>
      <c r="F13" s="182">
        <v>300</v>
      </c>
      <c r="G13" s="112">
        <f t="shared" si="0"/>
        <v>1</v>
      </c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</row>
    <row r="14" spans="1:94" s="3" customFormat="1" ht="14.25">
      <c r="A14" s="181" t="s">
        <v>114</v>
      </c>
      <c r="B14" s="1">
        <v>4221</v>
      </c>
      <c r="C14" s="26" t="s">
        <v>127</v>
      </c>
      <c r="D14" s="182">
        <v>0</v>
      </c>
      <c r="E14" s="182">
        <v>130.12</v>
      </c>
      <c r="F14" s="182">
        <v>14.58</v>
      </c>
      <c r="G14" s="112">
        <f t="shared" si="0"/>
        <v>0.11</v>
      </c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</row>
    <row r="15" spans="1:7" s="100" customFormat="1" ht="5.25" customHeight="1" thickBot="1">
      <c r="A15" s="101"/>
      <c r="B15" s="5"/>
      <c r="C15" s="6"/>
      <c r="D15" s="102"/>
      <c r="E15" s="102"/>
      <c r="F15" s="102"/>
      <c r="G15" s="103"/>
    </row>
    <row r="16" spans="1:94" ht="3.75" customHeight="1">
      <c r="A16" s="104"/>
      <c r="B16" s="8"/>
      <c r="C16" s="9"/>
      <c r="D16" s="10"/>
      <c r="E16" s="10"/>
      <c r="F16" s="10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</row>
    <row r="17" spans="1:94" s="33" customFormat="1" ht="15.75">
      <c r="A17" s="11" t="s">
        <v>1</v>
      </c>
      <c r="B17" s="11"/>
      <c r="C17" s="94"/>
      <c r="D17" s="12">
        <f>SUM(D7:D15)</f>
        <v>127.1</v>
      </c>
      <c r="E17" s="12">
        <f>SUM(E7:E15)</f>
        <v>2886.74</v>
      </c>
      <c r="F17" s="12">
        <f>SUM(F7:F15)</f>
        <v>855.3800000000001</v>
      </c>
      <c r="G17" s="105">
        <f>SUM(G8:G15)</f>
        <v>4.87</v>
      </c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</row>
    <row r="18" spans="1:94" ht="12.75">
      <c r="A18" s="30"/>
      <c r="B18" s="13"/>
      <c r="C18" s="14"/>
      <c r="D18" s="15"/>
      <c r="E18" s="15"/>
      <c r="F18" s="15"/>
      <c r="G18" s="105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</row>
    <row r="19" spans="1:94" ht="12.75">
      <c r="A19" s="30"/>
      <c r="D19" s="27"/>
      <c r="E19" s="27"/>
      <c r="F19" s="27"/>
      <c r="G19" s="106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</row>
    <row r="20" spans="1:94" s="33" customFormat="1" ht="15.75">
      <c r="A20" s="29" t="s">
        <v>40</v>
      </c>
      <c r="B20" s="219" t="s">
        <v>27</v>
      </c>
      <c r="C20" s="219"/>
      <c r="D20" s="97" t="str">
        <f>D5</f>
        <v>SR</v>
      </c>
      <c r="E20" s="97" t="str">
        <f>E5</f>
        <v>UR</v>
      </c>
      <c r="F20" s="97" t="str">
        <f>F5</f>
        <v>Skutečnost</v>
      </c>
      <c r="G20" s="98" t="str">
        <f>G5</f>
        <v>%</v>
      </c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</row>
    <row r="21" spans="1:94" s="3" customFormat="1" ht="18.75" customHeight="1">
      <c r="A21" s="181" t="s">
        <v>115</v>
      </c>
      <c r="B21" s="1"/>
      <c r="C21" s="26" t="s">
        <v>116</v>
      </c>
      <c r="D21" s="27">
        <v>0</v>
      </c>
      <c r="E21" s="27">
        <v>30</v>
      </c>
      <c r="F21" s="27">
        <v>24.79</v>
      </c>
      <c r="G21" s="112">
        <f aca="true" t="shared" si="1" ref="G21:G29">ROUND(F21/E21,2)</f>
        <v>0.83</v>
      </c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</row>
    <row r="22" spans="1:94" s="3" customFormat="1" ht="29.25" customHeight="1">
      <c r="A22" s="180" t="s">
        <v>38</v>
      </c>
      <c r="B22" s="2"/>
      <c r="C22" s="16" t="s">
        <v>39</v>
      </c>
      <c r="D22" s="10">
        <v>50</v>
      </c>
      <c r="E22" s="10">
        <v>50</v>
      </c>
      <c r="F22" s="10">
        <v>0</v>
      </c>
      <c r="G22" s="112">
        <f t="shared" si="1"/>
        <v>0</v>
      </c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</row>
    <row r="23" spans="1:94" s="3" customFormat="1" ht="18.75" customHeight="1">
      <c r="A23" s="180" t="s">
        <v>31</v>
      </c>
      <c r="B23" s="2"/>
      <c r="C23" s="16" t="s">
        <v>2</v>
      </c>
      <c r="D23" s="10">
        <f>63.5+1.5</f>
        <v>65</v>
      </c>
      <c r="E23" s="10">
        <f>63.5+1.5</f>
        <v>65</v>
      </c>
      <c r="F23" s="10">
        <f>37.8+0.12</f>
        <v>37.919999999999995</v>
      </c>
      <c r="G23" s="112">
        <f t="shared" si="1"/>
        <v>0.58</v>
      </c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</row>
    <row r="24" spans="1:94" s="3" customFormat="1" ht="27" customHeight="1">
      <c r="A24" s="180" t="s">
        <v>117</v>
      </c>
      <c r="B24" s="2"/>
      <c r="C24" s="16" t="s">
        <v>132</v>
      </c>
      <c r="D24" s="10">
        <v>0</v>
      </c>
      <c r="E24" s="10">
        <v>33.62</v>
      </c>
      <c r="F24" s="10">
        <v>9.85</v>
      </c>
      <c r="G24" s="112">
        <f t="shared" si="1"/>
        <v>0.29</v>
      </c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</row>
    <row r="25" spans="1:94" s="3" customFormat="1" ht="18.75" customHeight="1">
      <c r="A25" s="181" t="s">
        <v>110</v>
      </c>
      <c r="B25" s="1"/>
      <c r="C25" s="26" t="s">
        <v>131</v>
      </c>
      <c r="D25" s="27">
        <v>0</v>
      </c>
      <c r="E25" s="27">
        <f>106.92+302.31+1729.17</f>
        <v>2138.4</v>
      </c>
      <c r="F25" s="27">
        <f>8.88+25.11+143.62</f>
        <v>177.61</v>
      </c>
      <c r="G25" s="112">
        <f t="shared" si="1"/>
        <v>0.08</v>
      </c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</row>
    <row r="26" spans="1:94" s="3" customFormat="1" ht="18.75" customHeight="1">
      <c r="A26" s="181" t="s">
        <v>111</v>
      </c>
      <c r="B26" s="1"/>
      <c r="C26" s="26" t="s">
        <v>124</v>
      </c>
      <c r="D26" s="27">
        <v>0</v>
      </c>
      <c r="E26" s="27">
        <v>85</v>
      </c>
      <c r="F26" s="27">
        <v>85</v>
      </c>
      <c r="G26" s="112">
        <f t="shared" si="1"/>
        <v>1</v>
      </c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</row>
    <row r="27" spans="1:94" s="3" customFormat="1" ht="18.75" customHeight="1">
      <c r="A27" s="181" t="s">
        <v>112</v>
      </c>
      <c r="B27" s="1"/>
      <c r="C27" s="26" t="s">
        <v>125</v>
      </c>
      <c r="D27" s="27">
        <v>0</v>
      </c>
      <c r="E27" s="27">
        <v>76.12</v>
      </c>
      <c r="F27" s="27">
        <v>76.12</v>
      </c>
      <c r="G27" s="112">
        <f t="shared" si="1"/>
        <v>1</v>
      </c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</row>
    <row r="28" spans="1:94" s="3" customFormat="1" ht="18.75" customHeight="1">
      <c r="A28" s="181" t="s">
        <v>113</v>
      </c>
      <c r="B28" s="1"/>
      <c r="C28" s="26" t="s">
        <v>128</v>
      </c>
      <c r="D28" s="27">
        <v>0</v>
      </c>
      <c r="E28" s="27">
        <v>300</v>
      </c>
      <c r="F28" s="27">
        <v>0</v>
      </c>
      <c r="G28" s="112">
        <f t="shared" si="1"/>
        <v>0</v>
      </c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</row>
    <row r="29" spans="1:94" s="3" customFormat="1" ht="18.75" customHeight="1">
      <c r="A29" s="181" t="s">
        <v>114</v>
      </c>
      <c r="B29" s="1"/>
      <c r="C29" s="26" t="s">
        <v>129</v>
      </c>
      <c r="D29" s="27">
        <v>0</v>
      </c>
      <c r="E29" s="27">
        <v>130.12</v>
      </c>
      <c r="F29" s="27">
        <v>0</v>
      </c>
      <c r="G29" s="112">
        <f t="shared" si="1"/>
        <v>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</row>
    <row r="30" spans="1:94" s="3" customFormat="1" ht="5.25" customHeight="1" thickBot="1">
      <c r="A30" s="101"/>
      <c r="B30" s="5"/>
      <c r="C30" s="6"/>
      <c r="D30" s="7"/>
      <c r="E30" s="7"/>
      <c r="F30" s="7"/>
      <c r="G30" s="113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</row>
    <row r="31" spans="1:6" ht="3.75" customHeight="1">
      <c r="A31" s="104"/>
      <c r="B31" s="2"/>
      <c r="C31" s="16"/>
      <c r="D31" s="10"/>
      <c r="E31" s="10"/>
      <c r="F31" s="10"/>
    </row>
    <row r="32" spans="1:80" s="33" customFormat="1" ht="15.75">
      <c r="A32" s="11" t="s">
        <v>3</v>
      </c>
      <c r="B32" s="11"/>
      <c r="C32" s="94"/>
      <c r="D32" s="12">
        <f>SUM(D21:D30)</f>
        <v>115</v>
      </c>
      <c r="E32" s="12">
        <f>SUM(E21:E30)</f>
        <v>2908.2599999999998</v>
      </c>
      <c r="F32" s="12">
        <f>SUM(F21:F30)</f>
        <v>411.29</v>
      </c>
      <c r="G32" s="112">
        <f>ROUND(F32/E32,2)</f>
        <v>0.14</v>
      </c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</row>
    <row r="33" spans="1:7" ht="12.75">
      <c r="A33" s="30"/>
      <c r="B33" s="13"/>
      <c r="C33" s="14"/>
      <c r="D33" s="15"/>
      <c r="E33" s="15"/>
      <c r="F33" s="15"/>
      <c r="G33" s="105"/>
    </row>
    <row r="34" spans="1:80" s="3" customFormat="1" ht="15">
      <c r="A34" s="31"/>
      <c r="B34" s="17"/>
      <c r="C34" s="18"/>
      <c r="D34" s="19"/>
      <c r="E34" s="19"/>
      <c r="F34" s="19"/>
      <c r="G34" s="105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</row>
    <row r="35" spans="1:80" s="3" customFormat="1" ht="15">
      <c r="A35" s="31"/>
      <c r="B35" s="20" t="s">
        <v>28</v>
      </c>
      <c r="C35" s="107"/>
      <c r="D35" s="21">
        <f>SUM(D17-D32)</f>
        <v>12.099999999999994</v>
      </c>
      <c r="E35" s="21">
        <f>SUM(E17-E32)</f>
        <v>-21.519999999999982</v>
      </c>
      <c r="F35" s="21">
        <f>SUM(F17-F32)</f>
        <v>444.0900000000001</v>
      </c>
      <c r="G35" s="112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</row>
    <row r="36" spans="1:80" s="3" customFormat="1" ht="15">
      <c r="A36" s="31"/>
      <c r="B36" s="20"/>
      <c r="C36" s="107"/>
      <c r="D36" s="21"/>
      <c r="E36" s="21"/>
      <c r="F36" s="21"/>
      <c r="G36" s="108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</row>
    <row r="37" spans="2:80" s="3" customFormat="1" ht="14.25">
      <c r="B37" s="20" t="s">
        <v>30</v>
      </c>
      <c r="C37" s="107"/>
      <c r="D37" s="21">
        <f>-D35</f>
        <v>-12.099999999999994</v>
      </c>
      <c r="E37" s="21">
        <f>-E35</f>
        <v>21.519999999999982</v>
      </c>
      <c r="F37" s="21">
        <f>-F35</f>
        <v>-444.0900000000001</v>
      </c>
      <c r="G37" s="112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</row>
    <row r="38" spans="2:80" s="3" customFormat="1" ht="14.25">
      <c r="B38" s="20"/>
      <c r="C38" s="107"/>
      <c r="D38" s="20"/>
      <c r="E38" s="20"/>
      <c r="F38" s="20"/>
      <c r="G38" s="108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</row>
    <row r="39" spans="2:6" ht="12.75">
      <c r="B39" s="22"/>
      <c r="C39" s="25"/>
      <c r="D39" s="22"/>
      <c r="E39" s="22"/>
      <c r="F39" s="22"/>
    </row>
    <row r="40" spans="1:7" ht="14.25">
      <c r="A40" s="235" t="s">
        <v>43</v>
      </c>
      <c r="B40" s="235"/>
      <c r="C40" s="235"/>
      <c r="D40" s="236">
        <v>42735</v>
      </c>
      <c r="E40" s="236"/>
      <c r="F40" s="114"/>
      <c r="G40" s="71"/>
    </row>
    <row r="41" spans="1:7" ht="15">
      <c r="A41" s="115"/>
      <c r="B41" s="115"/>
      <c r="C41" s="116"/>
      <c r="D41" s="116"/>
      <c r="E41" s="117"/>
      <c r="F41" s="118"/>
      <c r="G41" s="71"/>
    </row>
    <row r="42" spans="1:7" ht="15">
      <c r="A42" s="115"/>
      <c r="B42" s="115"/>
      <c r="C42" s="116" t="s">
        <v>44</v>
      </c>
      <c r="D42" s="237">
        <v>1202313.02</v>
      </c>
      <c r="E42" s="237"/>
      <c r="F42" s="114"/>
      <c r="G42" s="71"/>
    </row>
    <row r="43" spans="1:7" ht="3.75" customHeight="1">
      <c r="A43" s="115"/>
      <c r="B43" s="115"/>
      <c r="C43" s="119"/>
      <c r="D43" s="120"/>
      <c r="E43" s="121"/>
      <c r="F43" s="122"/>
      <c r="G43" s="71"/>
    </row>
    <row r="44" spans="1:7" ht="6" customHeight="1">
      <c r="A44" s="115"/>
      <c r="B44" s="115"/>
      <c r="C44" s="55"/>
      <c r="D44" s="123"/>
      <c r="E44" s="124"/>
      <c r="F44" s="122"/>
      <c r="G44" s="71"/>
    </row>
    <row r="45" spans="1:7" ht="15.75" thickBot="1">
      <c r="A45" s="55"/>
      <c r="B45" s="57"/>
      <c r="C45" s="125" t="s">
        <v>45</v>
      </c>
      <c r="D45" s="221">
        <f>D42</f>
        <v>1202313.02</v>
      </c>
      <c r="E45" s="221"/>
      <c r="F45" s="122"/>
      <c r="G45" s="71"/>
    </row>
    <row r="46" spans="1:7" ht="12.75">
      <c r="A46" s="39"/>
      <c r="B46" s="126"/>
      <c r="C46" s="39"/>
      <c r="D46" s="39"/>
      <c r="E46" s="39"/>
      <c r="F46" s="127"/>
      <c r="G46" s="127"/>
    </row>
    <row r="47" spans="1:7" ht="12.75">
      <c r="A47" s="39"/>
      <c r="B47" s="126"/>
      <c r="C47" s="39"/>
      <c r="D47" s="39"/>
      <c r="E47" s="39"/>
      <c r="F47" s="39"/>
      <c r="G47" s="39"/>
    </row>
    <row r="48" spans="1:7" ht="16.5" customHeight="1">
      <c r="A48" s="222" t="s">
        <v>120</v>
      </c>
      <c r="B48" s="222"/>
      <c r="C48" s="222"/>
      <c r="D48" s="222"/>
      <c r="E48" s="222"/>
      <c r="F48" s="222"/>
      <c r="G48" s="222"/>
    </row>
    <row r="49" spans="1:7" ht="15" customHeight="1">
      <c r="A49" s="13" t="s">
        <v>119</v>
      </c>
      <c r="B49" s="130"/>
      <c r="C49" s="130"/>
      <c r="D49" s="130"/>
      <c r="E49" s="130"/>
      <c r="F49" s="130"/>
      <c r="G49" s="130"/>
    </row>
    <row r="50" spans="1:7" ht="15" customHeight="1">
      <c r="A50" s="13"/>
      <c r="B50" s="130"/>
      <c r="C50" s="130"/>
      <c r="D50" s="130"/>
      <c r="E50" s="130"/>
      <c r="F50" s="130"/>
      <c r="G50" s="130"/>
    </row>
    <row r="51" spans="1:7" ht="28.5" customHeight="1">
      <c r="A51" s="220" t="s">
        <v>133</v>
      </c>
      <c r="B51" s="220"/>
      <c r="C51" s="220"/>
      <c r="D51" s="220"/>
      <c r="E51" s="220"/>
      <c r="F51" s="220"/>
      <c r="G51" s="220"/>
    </row>
    <row r="52" spans="1:5" ht="28.5" customHeight="1" thickBot="1">
      <c r="A52" s="14"/>
      <c r="B52" s="183" t="s">
        <v>134</v>
      </c>
      <c r="C52" s="183" t="s">
        <v>135</v>
      </c>
      <c r="D52" s="186" t="s">
        <v>138</v>
      </c>
      <c r="E52" s="187" t="s">
        <v>139</v>
      </c>
    </row>
    <row r="53" spans="1:5" ht="15.75" customHeight="1">
      <c r="A53" s="14"/>
      <c r="B53" s="14">
        <v>104</v>
      </c>
      <c r="C53" s="14" t="s">
        <v>118</v>
      </c>
      <c r="D53" s="27">
        <f>E10-F10</f>
        <v>1841.6100000000001</v>
      </c>
      <c r="E53" s="27">
        <f>E25-F25</f>
        <v>1960.79</v>
      </c>
    </row>
    <row r="54" spans="1:5" ht="15.75" customHeight="1">
      <c r="A54" s="14"/>
      <c r="B54" s="14">
        <v>301</v>
      </c>
      <c r="C54" s="14" t="s">
        <v>136</v>
      </c>
      <c r="D54" s="27">
        <f>E13-F13</f>
        <v>0</v>
      </c>
      <c r="E54" s="27">
        <f>E28-F28</f>
        <v>300</v>
      </c>
    </row>
    <row r="55" spans="1:5" ht="15.75" customHeight="1" thickBot="1">
      <c r="A55" s="14"/>
      <c r="B55" s="184">
        <v>302</v>
      </c>
      <c r="C55" s="184" t="s">
        <v>137</v>
      </c>
      <c r="D55" s="185">
        <f>E14-F14</f>
        <v>115.54</v>
      </c>
      <c r="E55" s="185">
        <f>E29-F29</f>
        <v>130.12</v>
      </c>
    </row>
    <row r="56" spans="1:5" ht="23.25" customHeight="1" thickTop="1">
      <c r="A56" s="14"/>
      <c r="B56" s="14"/>
      <c r="C56" s="14"/>
      <c r="D56" s="15">
        <f>SUM(D53:D55)</f>
        <v>1957.15</v>
      </c>
      <c r="E56" s="15">
        <f>SUM(E53:E55)</f>
        <v>2390.91</v>
      </c>
    </row>
    <row r="57" spans="1:5" ht="28.5" customHeight="1">
      <c r="A57" s="14"/>
      <c r="B57" s="14"/>
      <c r="C57" s="14"/>
      <c r="D57" s="27"/>
      <c r="E57" s="27"/>
    </row>
    <row r="58" ht="20.25" customHeight="1"/>
    <row r="62" spans="2:6" ht="12.75">
      <c r="B62" s="109"/>
      <c r="C62" s="28"/>
      <c r="D62" s="24"/>
      <c r="E62" s="24"/>
      <c r="F62" s="24"/>
    </row>
    <row r="63" spans="2:6" ht="12.75">
      <c r="B63" s="22"/>
      <c r="C63" s="25"/>
      <c r="D63" s="22"/>
      <c r="E63" s="22"/>
      <c r="F63" s="22"/>
    </row>
    <row r="64" spans="2:6" ht="12.75">
      <c r="B64" s="22"/>
      <c r="C64" s="25"/>
      <c r="D64" s="22"/>
      <c r="E64" s="22"/>
      <c r="F64" s="22"/>
    </row>
    <row r="65" spans="2:6" ht="12.75">
      <c r="B65" s="22"/>
      <c r="C65" s="25"/>
      <c r="D65" s="22"/>
      <c r="E65" s="22"/>
      <c r="F65" s="22"/>
    </row>
  </sheetData>
  <sheetProtection/>
  <mergeCells count="11">
    <mergeCell ref="A51:G51"/>
    <mergeCell ref="D45:E45"/>
    <mergeCell ref="A48:G48"/>
    <mergeCell ref="A1:G1"/>
    <mergeCell ref="A40:C40"/>
    <mergeCell ref="D40:E40"/>
    <mergeCell ref="D42:E42"/>
    <mergeCell ref="A2:G2"/>
    <mergeCell ref="A3:G3"/>
    <mergeCell ref="B5:C5"/>
    <mergeCell ref="B20:C20"/>
  </mergeCells>
  <printOptions/>
  <pageMargins left="0.4" right="0.2" top="0.8" bottom="0.46" header="0.29" footer="0.18"/>
  <pageSetup horizontalDpi="600" verticalDpi="600" orientation="portrait" paperSize="9" r:id="rId1"/>
  <headerFooter alignWithMargins="0">
    <oddHeader>&amp;C&amp;"Arial,Tučné"&amp;14&amp;EPříloha č. 1
&amp;12závěrečného účtu Stříbrského regionu za rok</oddHeader>
    <oddFooter>&amp;L&amp;F&amp;CStránka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40">
      <selection activeCell="B33" sqref="B33"/>
    </sheetView>
  </sheetViews>
  <sheetFormatPr defaultColWidth="9.00390625" defaultRowHeight="12.75"/>
  <cols>
    <col min="1" max="1" width="5.00390625" style="1" customWidth="1"/>
    <col min="2" max="2" width="43.25390625" style="1" customWidth="1"/>
    <col min="3" max="3" width="16.75390625" style="1" customWidth="1"/>
    <col min="4" max="4" width="13.125" style="1" customWidth="1"/>
    <col min="5" max="5" width="15.625" style="1" customWidth="1"/>
    <col min="6" max="6" width="9.125" style="1" customWidth="1"/>
    <col min="7" max="7" width="16.00390625" style="1" customWidth="1"/>
    <col min="8" max="8" width="14.75390625" style="1" customWidth="1"/>
    <col min="9" max="9" width="15.75390625" style="1" customWidth="1"/>
    <col min="10" max="16384" width="9.125" style="1" customWidth="1"/>
  </cols>
  <sheetData>
    <row r="1" spans="1:10" ht="26.25">
      <c r="A1" s="234">
        <f>'příloha 1- výsledek hospodaření'!A1:G1</f>
        <v>2016</v>
      </c>
      <c r="B1" s="234"/>
      <c r="C1" s="234"/>
      <c r="D1" s="234"/>
      <c r="E1" s="234"/>
      <c r="F1" s="129"/>
      <c r="G1" s="129"/>
      <c r="H1" s="129"/>
      <c r="I1" s="129"/>
      <c r="J1" s="131"/>
    </row>
    <row r="2" spans="3:10" ht="16.5" customHeight="1">
      <c r="C2" s="13"/>
      <c r="D2" s="13"/>
      <c r="E2" s="13"/>
      <c r="F2" s="13"/>
      <c r="G2" s="13"/>
      <c r="H2" s="13"/>
      <c r="I2" s="13"/>
      <c r="J2" s="13"/>
    </row>
    <row r="3" spans="1:11" ht="25.5" customHeight="1">
      <c r="A3" s="226" t="s">
        <v>61</v>
      </c>
      <c r="B3" s="226"/>
      <c r="C3" s="226"/>
      <c r="D3" s="226"/>
      <c r="E3" s="226"/>
      <c r="F3" s="32"/>
      <c r="G3" s="32"/>
      <c r="H3" s="32"/>
      <c r="I3" s="32"/>
      <c r="J3" s="47"/>
      <c r="K3" s="47"/>
    </row>
    <row r="4" spans="2:9" ht="26.25" customHeight="1" thickBot="1">
      <c r="B4" s="2"/>
      <c r="C4" s="2"/>
      <c r="D4" s="2"/>
      <c r="E4" s="2"/>
      <c r="F4" s="2"/>
      <c r="G4" s="2"/>
      <c r="H4" s="2"/>
      <c r="I4" s="2"/>
    </row>
    <row r="5" spans="1:11" s="3" customFormat="1" ht="29.25" customHeight="1" thickBot="1">
      <c r="A5" s="217" t="s">
        <v>62</v>
      </c>
      <c r="B5" s="218"/>
      <c r="C5" s="132" t="s">
        <v>63</v>
      </c>
      <c r="D5" s="132" t="s">
        <v>64</v>
      </c>
      <c r="E5" s="133" t="s">
        <v>65</v>
      </c>
      <c r="F5" s="16"/>
      <c r="G5" s="16"/>
      <c r="H5" s="16"/>
      <c r="I5" s="16"/>
      <c r="J5" s="4"/>
      <c r="K5" s="4"/>
    </row>
    <row r="6" spans="1:11" s="3" customFormat="1" ht="21.75" customHeight="1" thickBot="1">
      <c r="A6" s="239" t="s">
        <v>66</v>
      </c>
      <c r="B6" s="240"/>
      <c r="C6" s="158"/>
      <c r="D6" s="140"/>
      <c r="E6" s="141"/>
      <c r="F6" s="16"/>
      <c r="G6" s="16"/>
      <c r="H6" s="16"/>
      <c r="I6" s="16"/>
      <c r="J6" s="4"/>
      <c r="K6" s="4"/>
    </row>
    <row r="7" spans="1:9" s="3" customFormat="1" ht="21" customHeight="1" thickTop="1">
      <c r="A7" s="215" t="s">
        <v>67</v>
      </c>
      <c r="B7" s="216"/>
      <c r="C7" s="134">
        <v>7879671.2</v>
      </c>
      <c r="D7" s="135"/>
      <c r="E7" s="136">
        <v>7879671.2</v>
      </c>
      <c r="F7" s="2"/>
      <c r="G7" s="2"/>
      <c r="H7" s="2"/>
      <c r="I7" s="2"/>
    </row>
    <row r="8" spans="1:9" s="3" customFormat="1" ht="29.25" customHeight="1">
      <c r="A8" s="241" t="s">
        <v>68</v>
      </c>
      <c r="B8" s="242"/>
      <c r="C8" s="159">
        <v>775100</v>
      </c>
      <c r="D8" s="160"/>
      <c r="E8" s="161">
        <v>775100</v>
      </c>
      <c r="F8" s="2"/>
      <c r="G8" s="2"/>
      <c r="H8" s="2"/>
      <c r="I8" s="2"/>
    </row>
    <row r="9" spans="1:9" s="3" customFormat="1" ht="21" customHeight="1" thickBot="1">
      <c r="A9" s="243" t="s">
        <v>82</v>
      </c>
      <c r="B9" s="244"/>
      <c r="C9" s="137"/>
      <c r="D9" s="138">
        <v>161124</v>
      </c>
      <c r="E9" s="139">
        <v>161124</v>
      </c>
      <c r="F9" s="2"/>
      <c r="G9" s="2"/>
      <c r="H9" s="2"/>
      <c r="I9" s="2"/>
    </row>
    <row r="10" spans="1:9" s="3" customFormat="1" ht="16.5" customHeight="1" thickBot="1">
      <c r="A10" s="254" t="s">
        <v>69</v>
      </c>
      <c r="B10" s="255"/>
      <c r="C10" s="140"/>
      <c r="D10" s="140"/>
      <c r="E10" s="141"/>
      <c r="F10" s="2"/>
      <c r="G10" s="2"/>
      <c r="H10" s="2"/>
      <c r="I10" s="2"/>
    </row>
    <row r="11" spans="1:9" s="3" customFormat="1" ht="16.5" customHeight="1" thickTop="1">
      <c r="A11" s="215" t="s">
        <v>70</v>
      </c>
      <c r="B11" s="216"/>
      <c r="C11" s="134">
        <v>-446622</v>
      </c>
      <c r="D11" s="134">
        <v>-98496</v>
      </c>
      <c r="E11" s="136">
        <v>-545118</v>
      </c>
      <c r="F11" s="2"/>
      <c r="G11" s="2"/>
      <c r="H11" s="2"/>
      <c r="I11" s="2"/>
    </row>
    <row r="12" spans="1:9" s="3" customFormat="1" ht="28.5" customHeight="1">
      <c r="A12" s="241" t="s">
        <v>71</v>
      </c>
      <c r="B12" s="242"/>
      <c r="C12" s="159">
        <v>-109806</v>
      </c>
      <c r="D12" s="159">
        <v>-77510</v>
      </c>
      <c r="E12" s="161">
        <v>-187316</v>
      </c>
      <c r="F12" s="2"/>
      <c r="G12" s="2"/>
      <c r="H12" s="2"/>
      <c r="I12" s="2"/>
    </row>
    <row r="13" spans="1:9" s="3" customFormat="1" ht="28.5" customHeight="1" thickBot="1">
      <c r="A13" s="243" t="s">
        <v>83</v>
      </c>
      <c r="B13" s="244"/>
      <c r="C13" s="137"/>
      <c r="D13" s="138">
        <v>-161124</v>
      </c>
      <c r="E13" s="139">
        <v>-161124</v>
      </c>
      <c r="F13" s="2"/>
      <c r="G13" s="2"/>
      <c r="H13" s="2"/>
      <c r="I13" s="2"/>
    </row>
    <row r="14" spans="2:9" s="3" customFormat="1" ht="27.75" customHeight="1">
      <c r="B14" s="2"/>
      <c r="C14" s="2"/>
      <c r="D14" s="2"/>
      <c r="E14" s="2"/>
      <c r="F14" s="2"/>
      <c r="G14" s="2"/>
      <c r="H14" s="2"/>
      <c r="I14" s="2"/>
    </row>
    <row r="15" spans="2:9" s="3" customFormat="1" ht="26.25" customHeight="1">
      <c r="B15" s="2"/>
      <c r="C15" s="2"/>
      <c r="D15" s="2"/>
      <c r="E15" s="2"/>
      <c r="F15" s="2"/>
      <c r="G15" s="2"/>
      <c r="H15" s="2"/>
      <c r="I15" s="2"/>
    </row>
    <row r="16" spans="1:10" s="3" customFormat="1" ht="28.5" customHeight="1" thickBot="1">
      <c r="A16" s="251" t="s">
        <v>148</v>
      </c>
      <c r="B16" s="251"/>
      <c r="C16" s="251"/>
      <c r="D16" s="251"/>
      <c r="E16" s="251"/>
      <c r="F16" s="2"/>
      <c r="G16" s="2"/>
      <c r="H16" s="2"/>
      <c r="I16" s="142"/>
      <c r="J16" s="48"/>
    </row>
    <row r="17" spans="1:10" s="3" customFormat="1" ht="28.5" customHeight="1" thickBot="1">
      <c r="A17" s="143" t="s">
        <v>72</v>
      </c>
      <c r="B17" s="133" t="s">
        <v>73</v>
      </c>
      <c r="C17" s="144" t="s">
        <v>74</v>
      </c>
      <c r="D17" s="252" t="s">
        <v>75</v>
      </c>
      <c r="E17" s="253"/>
      <c r="F17" s="2"/>
      <c r="G17" s="2"/>
      <c r="H17" s="2"/>
      <c r="I17" s="142"/>
      <c r="J17" s="48"/>
    </row>
    <row r="18" spans="1:9" s="3" customFormat="1" ht="22.5" customHeight="1">
      <c r="A18" s="245">
        <v>2012</v>
      </c>
      <c r="B18" s="248" t="s">
        <v>105</v>
      </c>
      <c r="C18" s="145">
        <v>4280020.22</v>
      </c>
      <c r="D18" s="146"/>
      <c r="E18" s="147"/>
      <c r="F18" s="2"/>
      <c r="G18" s="2"/>
      <c r="H18" s="2"/>
      <c r="I18" s="2"/>
    </row>
    <row r="19" spans="1:11" s="3" customFormat="1" ht="12.75" customHeight="1">
      <c r="A19" s="246"/>
      <c r="B19" s="249"/>
      <c r="C19" s="148" t="s">
        <v>106</v>
      </c>
      <c r="D19" s="149"/>
      <c r="E19" s="147"/>
      <c r="F19" s="16"/>
      <c r="G19" s="16"/>
      <c r="H19" s="16"/>
      <c r="I19" s="16"/>
      <c r="J19" s="4"/>
      <c r="K19" s="4"/>
    </row>
    <row r="20" spans="1:9" s="3" customFormat="1" ht="12.75" customHeight="1">
      <c r="A20" s="246"/>
      <c r="B20" s="249"/>
      <c r="C20" s="150">
        <v>3219384.96</v>
      </c>
      <c r="D20" s="149"/>
      <c r="E20" s="151"/>
      <c r="F20" s="32"/>
      <c r="G20" s="32"/>
      <c r="H20" s="32"/>
      <c r="I20" s="32"/>
    </row>
    <row r="21" spans="1:9" s="3" customFormat="1" ht="12.75" customHeight="1">
      <c r="A21" s="246"/>
      <c r="B21" s="249"/>
      <c r="C21" s="148" t="s">
        <v>107</v>
      </c>
      <c r="D21" s="149"/>
      <c r="E21" s="151"/>
      <c r="F21" s="32"/>
      <c r="G21" s="32"/>
      <c r="H21" s="32"/>
      <c r="I21" s="32"/>
    </row>
    <row r="22" spans="1:9" s="3" customFormat="1" ht="12.75" customHeight="1">
      <c r="A22" s="246"/>
      <c r="B22" s="249"/>
      <c r="C22" s="150">
        <v>214625.58</v>
      </c>
      <c r="D22" s="204"/>
      <c r="E22" s="177"/>
      <c r="F22" s="32"/>
      <c r="G22" s="32"/>
      <c r="H22" s="32"/>
      <c r="I22" s="32"/>
    </row>
    <row r="23" spans="1:9" s="3" customFormat="1" ht="12.75" customHeight="1">
      <c r="A23" s="246"/>
      <c r="B23" s="249"/>
      <c r="C23" s="148" t="s">
        <v>78</v>
      </c>
      <c r="D23" s="204"/>
      <c r="E23" s="205"/>
      <c r="F23" s="47"/>
      <c r="G23" s="47"/>
      <c r="H23" s="47"/>
      <c r="I23" s="47"/>
    </row>
    <row r="24" spans="1:9" s="3" customFormat="1" ht="14.25" customHeight="1" thickBot="1">
      <c r="A24" s="247"/>
      <c r="B24" s="250"/>
      <c r="C24" s="152">
        <v>846009.68</v>
      </c>
      <c r="D24" s="206" t="s">
        <v>77</v>
      </c>
      <c r="E24" s="207" t="s">
        <v>101</v>
      </c>
      <c r="F24" s="47"/>
      <c r="G24" s="47"/>
      <c r="H24" s="47"/>
      <c r="I24" s="47"/>
    </row>
    <row r="25" spans="1:9" s="3" customFormat="1" ht="22.5" customHeight="1">
      <c r="A25" s="245">
        <v>2012</v>
      </c>
      <c r="B25" s="248" t="s">
        <v>88</v>
      </c>
      <c r="C25" s="145">
        <v>3599650.98</v>
      </c>
      <c r="D25" s="208"/>
      <c r="E25" s="209"/>
      <c r="F25" s="2"/>
      <c r="G25" s="2"/>
      <c r="H25" s="2"/>
      <c r="I25" s="2"/>
    </row>
    <row r="26" spans="1:11" s="3" customFormat="1" ht="12.75" customHeight="1">
      <c r="A26" s="246"/>
      <c r="B26" s="249"/>
      <c r="C26" s="148" t="s">
        <v>106</v>
      </c>
      <c r="D26" s="210"/>
      <c r="E26" s="209"/>
      <c r="F26" s="16"/>
      <c r="G26" s="16"/>
      <c r="H26" s="16"/>
      <c r="I26" s="16"/>
      <c r="J26" s="4"/>
      <c r="K26" s="4"/>
    </row>
    <row r="27" spans="1:9" s="3" customFormat="1" ht="12.75" customHeight="1">
      <c r="A27" s="246"/>
      <c r="B27" s="249"/>
      <c r="C27" s="150">
        <v>2445721.76</v>
      </c>
      <c r="D27" s="210"/>
      <c r="E27" s="211"/>
      <c r="F27" s="32"/>
      <c r="G27" s="32"/>
      <c r="H27" s="32"/>
      <c r="I27" s="32"/>
    </row>
    <row r="28" spans="1:9" s="3" customFormat="1" ht="12.75" customHeight="1">
      <c r="A28" s="246"/>
      <c r="B28" s="249"/>
      <c r="C28" s="148" t="s">
        <v>107</v>
      </c>
      <c r="D28" s="210"/>
      <c r="E28" s="211"/>
      <c r="F28" s="32"/>
      <c r="G28" s="32"/>
      <c r="H28" s="32"/>
      <c r="I28" s="32"/>
    </row>
    <row r="29" spans="1:9" s="3" customFormat="1" ht="12.75" customHeight="1">
      <c r="A29" s="246"/>
      <c r="B29" s="249"/>
      <c r="C29" s="150">
        <v>163047.93</v>
      </c>
      <c r="D29" s="210"/>
      <c r="E29" s="211"/>
      <c r="F29" s="32"/>
      <c r="G29" s="32"/>
      <c r="H29" s="32"/>
      <c r="I29" s="32"/>
    </row>
    <row r="30" spans="1:9" s="3" customFormat="1" ht="12.75" customHeight="1">
      <c r="A30" s="246"/>
      <c r="B30" s="249"/>
      <c r="C30" s="148" t="s">
        <v>78</v>
      </c>
      <c r="D30" s="210"/>
      <c r="E30" s="212"/>
      <c r="F30" s="47"/>
      <c r="G30" s="47"/>
      <c r="H30" s="47"/>
      <c r="I30" s="47"/>
    </row>
    <row r="31" spans="1:9" s="3" customFormat="1" ht="12.75" customHeight="1" thickBot="1">
      <c r="A31" s="247"/>
      <c r="B31" s="250"/>
      <c r="C31" s="152">
        <v>990881.29</v>
      </c>
      <c r="D31" s="206" t="s">
        <v>77</v>
      </c>
      <c r="E31" s="207" t="s">
        <v>108</v>
      </c>
      <c r="F31" s="47"/>
      <c r="G31" s="47"/>
      <c r="H31" s="47"/>
      <c r="I31" s="47"/>
    </row>
    <row r="32" ht="41.25" customHeight="1"/>
    <row r="33" ht="41.25" customHeight="1"/>
    <row r="34" ht="48.75" customHeight="1" thickBot="1"/>
    <row r="35" spans="1:5" ht="24" customHeight="1" thickBot="1">
      <c r="A35" s="143" t="s">
        <v>72</v>
      </c>
      <c r="B35" s="132" t="s">
        <v>79</v>
      </c>
      <c r="C35" s="132" t="s">
        <v>80</v>
      </c>
      <c r="D35" s="259" t="s">
        <v>81</v>
      </c>
      <c r="E35" s="260"/>
    </row>
    <row r="36" spans="1:5" ht="22.5" customHeight="1">
      <c r="A36" s="245">
        <v>2014</v>
      </c>
      <c r="B36" s="216" t="s">
        <v>149</v>
      </c>
      <c r="C36" s="153">
        <v>775100</v>
      </c>
      <c r="D36" s="154"/>
      <c r="E36" s="147"/>
    </row>
    <row r="37" spans="1:5" ht="12.75" customHeight="1">
      <c r="A37" s="246"/>
      <c r="B37" s="242"/>
      <c r="C37" s="155" t="s">
        <v>76</v>
      </c>
      <c r="D37" s="156"/>
      <c r="E37" s="151"/>
    </row>
    <row r="38" spans="1:5" ht="12.75" customHeight="1">
      <c r="A38" s="246"/>
      <c r="B38" s="242"/>
      <c r="C38" s="157">
        <v>0</v>
      </c>
      <c r="D38" s="156"/>
      <c r="E38" s="151"/>
    </row>
    <row r="39" spans="1:5" ht="16.5" customHeight="1">
      <c r="A39" s="246"/>
      <c r="B39" s="242"/>
      <c r="C39" s="155" t="s">
        <v>78</v>
      </c>
      <c r="D39" s="213" t="s">
        <v>77</v>
      </c>
      <c r="E39" s="211" t="s">
        <v>109</v>
      </c>
    </row>
    <row r="40" spans="1:5" ht="20.25" customHeight="1" thickBot="1">
      <c r="A40" s="247"/>
      <c r="B40" s="244"/>
      <c r="C40" s="167">
        <v>380000</v>
      </c>
      <c r="D40" s="214" t="s">
        <v>98</v>
      </c>
      <c r="E40" s="207"/>
    </row>
    <row r="41" spans="1:5" ht="12.75" customHeight="1">
      <c r="A41" s="162"/>
      <c r="B41" s="163"/>
      <c r="C41" s="164"/>
      <c r="D41" s="165"/>
      <c r="E41" s="166"/>
    </row>
    <row r="42" spans="1:5" ht="12.75" customHeight="1" thickBot="1">
      <c r="A42" s="162"/>
      <c r="B42" s="163"/>
      <c r="C42" s="164"/>
      <c r="D42" s="165"/>
      <c r="E42" s="166"/>
    </row>
    <row r="43" spans="1:5" ht="24" customHeight="1" thickBot="1">
      <c r="A43" s="143" t="s">
        <v>72</v>
      </c>
      <c r="B43" s="132" t="s">
        <v>104</v>
      </c>
      <c r="C43" s="132" t="s">
        <v>80</v>
      </c>
      <c r="D43" s="259" t="s">
        <v>81</v>
      </c>
      <c r="E43" s="260"/>
    </row>
    <row r="44" spans="1:5" ht="13.5" customHeight="1">
      <c r="A44" s="245">
        <v>2016</v>
      </c>
      <c r="B44" s="168" t="s">
        <v>89</v>
      </c>
      <c r="C44" s="169">
        <v>16069</v>
      </c>
      <c r="D44" s="173" t="s">
        <v>98</v>
      </c>
      <c r="E44" s="175"/>
    </row>
    <row r="45" spans="1:5" ht="12.75" customHeight="1">
      <c r="A45" s="246"/>
      <c r="B45" s="168" t="s">
        <v>90</v>
      </c>
      <c r="C45" s="169">
        <v>18682</v>
      </c>
      <c r="D45" s="174" t="s">
        <v>99</v>
      </c>
      <c r="E45" s="176"/>
    </row>
    <row r="46" spans="1:5" ht="12.75" customHeight="1">
      <c r="A46" s="246"/>
      <c r="B46" s="168" t="s">
        <v>91</v>
      </c>
      <c r="C46" s="171">
        <v>11289</v>
      </c>
      <c r="D46" s="174" t="s">
        <v>100</v>
      </c>
      <c r="E46" s="176"/>
    </row>
    <row r="47" spans="1:5" ht="12.75" customHeight="1">
      <c r="A47" s="246"/>
      <c r="B47" s="168" t="s">
        <v>92</v>
      </c>
      <c r="C47" s="171">
        <v>7140</v>
      </c>
      <c r="D47" s="174" t="s">
        <v>101</v>
      </c>
      <c r="E47" s="176"/>
    </row>
    <row r="48" spans="1:5" ht="12.75" customHeight="1">
      <c r="A48" s="246"/>
      <c r="B48" s="168" t="s">
        <v>93</v>
      </c>
      <c r="C48" s="171">
        <v>17424</v>
      </c>
      <c r="D48" s="174" t="s">
        <v>77</v>
      </c>
      <c r="E48" s="176"/>
    </row>
    <row r="49" spans="1:5" ht="12.75" customHeight="1">
      <c r="A49" s="246"/>
      <c r="B49" s="168" t="s">
        <v>94</v>
      </c>
      <c r="C49" s="171">
        <v>13479</v>
      </c>
      <c r="D49" s="174" t="s">
        <v>77</v>
      </c>
      <c r="E49" s="176"/>
    </row>
    <row r="50" spans="1:5" ht="12.75" customHeight="1">
      <c r="A50" s="246"/>
      <c r="B50" s="168" t="s">
        <v>95</v>
      </c>
      <c r="C50" s="171">
        <v>27225</v>
      </c>
      <c r="D50" s="174" t="s">
        <v>102</v>
      </c>
      <c r="E50" s="176"/>
    </row>
    <row r="51" spans="1:5" ht="12.75" customHeight="1">
      <c r="A51" s="246"/>
      <c r="B51" s="168" t="s">
        <v>96</v>
      </c>
      <c r="C51" s="171">
        <v>39930</v>
      </c>
      <c r="D51" s="261" t="s">
        <v>103</v>
      </c>
      <c r="E51" s="176"/>
    </row>
    <row r="52" spans="1:5" ht="12.75" customHeight="1">
      <c r="A52" s="246"/>
      <c r="B52" s="172" t="s">
        <v>97</v>
      </c>
      <c r="C52" s="171">
        <v>9886</v>
      </c>
      <c r="D52" s="262"/>
      <c r="E52" s="176"/>
    </row>
    <row r="53" spans="1:5" ht="12.75" customHeight="1">
      <c r="A53" s="246"/>
      <c r="B53" s="256" t="s">
        <v>150</v>
      </c>
      <c r="C53" s="155" t="s">
        <v>76</v>
      </c>
      <c r="D53" s="170"/>
      <c r="E53" s="177"/>
    </row>
    <row r="54" spans="1:5" ht="12.75" customHeight="1">
      <c r="A54" s="246"/>
      <c r="B54" s="257"/>
      <c r="C54" s="157">
        <v>85000</v>
      </c>
      <c r="D54" s="170"/>
      <c r="E54" s="177"/>
    </row>
    <row r="55" spans="1:5" ht="12.75" customHeight="1">
      <c r="A55" s="246"/>
      <c r="B55" s="257"/>
      <c r="C55" s="155" t="s">
        <v>78</v>
      </c>
      <c r="D55" s="170"/>
      <c r="E55" s="177"/>
    </row>
    <row r="56" spans="1:5" ht="12.75" customHeight="1" thickBot="1">
      <c r="A56" s="247"/>
      <c r="B56" s="258"/>
      <c r="C56" s="167">
        <v>76124</v>
      </c>
      <c r="D56" s="178"/>
      <c r="E56" s="179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</sheetData>
  <mergeCells count="24">
    <mergeCell ref="B53:B56"/>
    <mergeCell ref="D35:E35"/>
    <mergeCell ref="A36:A40"/>
    <mergeCell ref="B36:B40"/>
    <mergeCell ref="D51:D52"/>
    <mergeCell ref="D43:E43"/>
    <mergeCell ref="A44:A56"/>
    <mergeCell ref="A8:B8"/>
    <mergeCell ref="A9:B9"/>
    <mergeCell ref="A10:B10"/>
    <mergeCell ref="A11:B11"/>
    <mergeCell ref="A12:B12"/>
    <mergeCell ref="A13:B13"/>
    <mergeCell ref="A25:A31"/>
    <mergeCell ref="B25:B31"/>
    <mergeCell ref="A16:E16"/>
    <mergeCell ref="D17:E17"/>
    <mergeCell ref="A18:A24"/>
    <mergeCell ref="B18:B24"/>
    <mergeCell ref="A7:B7"/>
    <mergeCell ref="A1:E1"/>
    <mergeCell ref="A3:E3"/>
    <mergeCell ref="A5:B5"/>
    <mergeCell ref="A6:B6"/>
  </mergeCells>
  <printOptions/>
  <pageMargins left="0.44" right="0.45" top="1" bottom="1" header="0.4921259845" footer="0.4921259845"/>
  <pageSetup horizontalDpi="600" verticalDpi="600" orientation="portrait" paperSize="9" r:id="rId1"/>
  <headerFooter alignWithMargins="0">
    <oddHeader>&amp;C&amp;"Arial CE,Tučné"&amp;12&amp;EPříloha č. 2
závěrečného účtu Stříbrského regionu za rok</oddHeader>
    <oddFooter>&amp;L&amp;F&amp;CStránka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5" width="9.125" style="1" customWidth="1"/>
    <col min="6" max="6" width="16.00390625" style="1" customWidth="1"/>
    <col min="7" max="7" width="14.75390625" style="1" customWidth="1"/>
    <col min="8" max="8" width="15.75390625" style="1" customWidth="1"/>
    <col min="9" max="12" width="9.125" style="1" customWidth="1"/>
    <col min="13" max="13" width="43.75390625" style="1" customWidth="1"/>
    <col min="14" max="16384" width="9.125" style="1" customWidth="1"/>
  </cols>
  <sheetData>
    <row r="1" spans="1:9" ht="21.75" customHeight="1">
      <c r="A1" s="234">
        <v>2016</v>
      </c>
      <c r="B1" s="234"/>
      <c r="C1" s="234"/>
      <c r="D1" s="234"/>
      <c r="E1" s="234"/>
      <c r="F1" s="234"/>
      <c r="G1" s="234"/>
      <c r="H1" s="234"/>
      <c r="I1" s="13"/>
    </row>
    <row r="2" spans="1:9" ht="21.75" customHeight="1">
      <c r="A2" s="128"/>
      <c r="B2" s="128"/>
      <c r="C2" s="128"/>
      <c r="D2" s="128"/>
      <c r="E2" s="128"/>
      <c r="F2" s="128"/>
      <c r="G2" s="128"/>
      <c r="H2" s="128"/>
      <c r="I2" s="13"/>
    </row>
    <row r="3" spans="1:10" ht="27" customHeight="1">
      <c r="A3" s="226" t="s">
        <v>52</v>
      </c>
      <c r="B3" s="226"/>
      <c r="C3" s="226"/>
      <c r="D3" s="226"/>
      <c r="E3" s="226"/>
      <c r="F3" s="226"/>
      <c r="G3" s="226"/>
      <c r="H3" s="226"/>
      <c r="I3" s="47"/>
      <c r="J3" s="47"/>
    </row>
    <row r="4" ht="22.5" customHeight="1"/>
    <row r="5" spans="1:10" s="3" customFormat="1" ht="33" customHeight="1">
      <c r="A5" s="263" t="s">
        <v>84</v>
      </c>
      <c r="B5" s="263"/>
      <c r="C5" s="263"/>
      <c r="D5" s="263"/>
      <c r="E5" s="263"/>
      <c r="F5" s="263"/>
      <c r="G5" s="263"/>
      <c r="H5" s="263"/>
      <c r="I5" s="4"/>
      <c r="J5" s="4"/>
    </row>
    <row r="6" spans="1:10" s="3" customFormat="1" ht="30.75" customHeight="1">
      <c r="A6" s="263" t="s">
        <v>53</v>
      </c>
      <c r="B6" s="263"/>
      <c r="C6" s="263"/>
      <c r="D6" s="263"/>
      <c r="E6" s="263"/>
      <c r="F6" s="263"/>
      <c r="G6" s="263"/>
      <c r="H6" s="263"/>
      <c r="I6" s="4"/>
      <c r="J6" s="4"/>
    </row>
    <row r="7" spans="1:8" s="3" customFormat="1" ht="15" customHeight="1">
      <c r="A7" s="1"/>
      <c r="B7" s="1"/>
      <c r="C7" s="1"/>
      <c r="D7" s="1"/>
      <c r="E7" s="1"/>
      <c r="F7" s="1"/>
      <c r="G7" s="1"/>
      <c r="H7" s="1"/>
    </row>
    <row r="8" spans="1:8" s="3" customFormat="1" ht="14.25">
      <c r="A8" s="49" t="s">
        <v>5</v>
      </c>
      <c r="B8" s="1"/>
      <c r="C8" s="1"/>
      <c r="D8" s="1"/>
      <c r="E8" s="1"/>
      <c r="F8" s="1"/>
      <c r="G8" s="1"/>
      <c r="H8" s="1"/>
    </row>
    <row r="9" spans="1:8" s="3" customFormat="1" ht="6.75" customHeight="1" thickBot="1">
      <c r="A9" s="1"/>
      <c r="B9" s="1"/>
      <c r="C9" s="1"/>
      <c r="D9" s="1"/>
      <c r="E9" s="1"/>
      <c r="F9" s="1"/>
      <c r="G9" s="1"/>
      <c r="H9" s="1"/>
    </row>
    <row r="10" spans="1:8" s="3" customFormat="1" ht="15" thickBot="1">
      <c r="A10" s="50" t="s">
        <v>34</v>
      </c>
      <c r="B10" s="51"/>
      <c r="C10" s="51" t="s">
        <v>85</v>
      </c>
      <c r="D10" s="51"/>
      <c r="E10" s="265" t="s">
        <v>86</v>
      </c>
      <c r="F10" s="265"/>
      <c r="G10" s="266"/>
      <c r="H10" s="1"/>
    </row>
    <row r="11" spans="1:8" s="3" customFormat="1" ht="15" thickBot="1">
      <c r="A11" s="52" t="s">
        <v>35</v>
      </c>
      <c r="B11" s="53"/>
      <c r="C11" s="54" t="s">
        <v>29</v>
      </c>
      <c r="D11" s="54"/>
      <c r="E11" s="267" t="s">
        <v>7</v>
      </c>
      <c r="F11" s="267"/>
      <c r="G11" s="268"/>
      <c r="H11" s="1"/>
    </row>
    <row r="12" spans="1:8" s="3" customFormat="1" ht="16.5" customHeight="1">
      <c r="A12" s="1"/>
      <c r="B12" s="1"/>
      <c r="C12" s="1"/>
      <c r="D12" s="1"/>
      <c r="E12" s="1"/>
      <c r="F12" s="1"/>
      <c r="G12" s="1"/>
      <c r="H12" s="1"/>
    </row>
    <row r="13" spans="1:9" s="3" customFormat="1" ht="14.25">
      <c r="A13" s="1" t="s">
        <v>8</v>
      </c>
      <c r="B13" s="1"/>
      <c r="C13" s="1"/>
      <c r="D13" s="37">
        <v>42741</v>
      </c>
      <c r="E13" s="1"/>
      <c r="F13" s="1" t="s">
        <v>9</v>
      </c>
      <c r="G13" s="1"/>
      <c r="H13" s="37">
        <v>42765</v>
      </c>
      <c r="I13" s="48"/>
    </row>
    <row r="14" spans="4:9" s="3" customFormat="1" ht="32.25" customHeight="1">
      <c r="D14" s="48"/>
      <c r="H14" s="48"/>
      <c r="I14" s="48"/>
    </row>
    <row r="15" spans="1:9" s="3" customFormat="1" ht="27" customHeight="1">
      <c r="A15" s="264" t="s">
        <v>4</v>
      </c>
      <c r="B15" s="264"/>
      <c r="C15" s="264"/>
      <c r="D15" s="264"/>
      <c r="E15" s="264"/>
      <c r="F15" s="264"/>
      <c r="G15" s="264"/>
      <c r="H15" s="264"/>
      <c r="I15" s="48"/>
    </row>
    <row r="16" spans="1:13" s="3" customFormat="1" ht="87.75" customHeight="1">
      <c r="A16" s="263" t="s">
        <v>42</v>
      </c>
      <c r="B16" s="263"/>
      <c r="C16" s="263"/>
      <c r="D16" s="263"/>
      <c r="E16" s="263"/>
      <c r="F16" s="263"/>
      <c r="G16" s="263"/>
      <c r="H16" s="263"/>
      <c r="I16" s="48"/>
      <c r="M16" s="110"/>
    </row>
    <row r="17" s="3" customFormat="1" ht="8.25" customHeight="1">
      <c r="M17" s="110"/>
    </row>
    <row r="18" spans="1:13" s="3" customFormat="1" ht="15.75" customHeight="1">
      <c r="A18" s="1" t="s">
        <v>87</v>
      </c>
      <c r="M18" s="110"/>
    </row>
    <row r="19" ht="15">
      <c r="M19" s="111"/>
    </row>
    <row r="20" ht="15">
      <c r="M20" s="111"/>
    </row>
  </sheetData>
  <sheetProtection/>
  <mergeCells count="8">
    <mergeCell ref="A1:H1"/>
    <mergeCell ref="A3:H3"/>
    <mergeCell ref="A5:H5"/>
    <mergeCell ref="A16:H16"/>
    <mergeCell ref="A15:H15"/>
    <mergeCell ref="A6:H6"/>
    <mergeCell ref="E10:G10"/>
    <mergeCell ref="E11:G11"/>
  </mergeCells>
  <printOptions/>
  <pageMargins left="0.54" right="0.4" top="1" bottom="0.35" header="0.42" footer="0.17"/>
  <pageSetup horizontalDpi="600" verticalDpi="600" orientation="portrait" paperSize="9" r:id="rId1"/>
  <headerFooter alignWithMargins="0">
    <oddHeader>&amp;C&amp;"Arial,Tučné"&amp;14&amp;EPříloha č. 3
závěrečného účtu Stříbrského regionu za rok</oddHeader>
    <oddFooter>&amp;L&amp;F&amp;CStránka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9.00390625" style="57" customWidth="1"/>
    <col min="2" max="2" width="35.125" style="55" customWidth="1"/>
    <col min="3" max="3" width="13.75390625" style="55" customWidth="1"/>
    <col min="4" max="4" width="13.125" style="56" customWidth="1"/>
    <col min="5" max="5" width="7.625" style="56" customWidth="1"/>
    <col min="6" max="6" width="12.875" style="56" customWidth="1"/>
    <col min="7" max="7" width="10.875" style="56" customWidth="1"/>
    <col min="8" max="16384" width="9.125" style="55" customWidth="1"/>
  </cols>
  <sheetData>
    <row r="1" spans="1:7" ht="26.25">
      <c r="A1" s="273">
        <f>'příloha 1- výsledek hospodaření'!A1:G1</f>
        <v>2016</v>
      </c>
      <c r="B1" s="273"/>
      <c r="C1" s="273"/>
      <c r="D1" s="273"/>
      <c r="E1" s="273"/>
      <c r="F1" s="273"/>
      <c r="G1" s="273"/>
    </row>
    <row r="2" spans="1:7" ht="14.25">
      <c r="A2" s="271"/>
      <c r="B2" s="271"/>
      <c r="C2" s="271"/>
      <c r="D2" s="271"/>
      <c r="E2" s="271"/>
      <c r="F2" s="271"/>
      <c r="G2" s="271"/>
    </row>
    <row r="3" spans="1:7" ht="18">
      <c r="A3" s="272" t="s">
        <v>46</v>
      </c>
      <c r="B3" s="272"/>
      <c r="C3" s="272"/>
      <c r="D3" s="272"/>
      <c r="E3" s="272"/>
      <c r="F3" s="272"/>
      <c r="G3" s="272"/>
    </row>
    <row r="4" spans="1:7" ht="14.25">
      <c r="A4" s="46"/>
      <c r="B4" s="46"/>
      <c r="C4" s="46"/>
      <c r="D4" s="46"/>
      <c r="E4" s="46"/>
      <c r="F4" s="46"/>
      <c r="G4" s="46"/>
    </row>
    <row r="5" ht="14.25">
      <c r="A5" s="46"/>
    </row>
    <row r="6" ht="9" customHeight="1" thickBot="1"/>
    <row r="7" spans="1:7" s="58" customFormat="1" ht="34.5" customHeight="1">
      <c r="A7" s="196" t="s">
        <v>10</v>
      </c>
      <c r="B7" s="269" t="s">
        <v>11</v>
      </c>
      <c r="C7" s="198" t="s">
        <v>12</v>
      </c>
      <c r="D7" s="199" t="s">
        <v>143</v>
      </c>
      <c r="E7" s="199" t="s">
        <v>13</v>
      </c>
      <c r="F7" s="199" t="s">
        <v>14</v>
      </c>
      <c r="G7" s="274" t="s">
        <v>142</v>
      </c>
    </row>
    <row r="8" spans="1:7" s="58" customFormat="1" ht="32.25" customHeight="1">
      <c r="A8" s="197" t="s">
        <v>15</v>
      </c>
      <c r="B8" s="270"/>
      <c r="C8" s="200" t="s">
        <v>51</v>
      </c>
      <c r="D8" s="200" t="s">
        <v>51</v>
      </c>
      <c r="E8" s="200" t="s">
        <v>54</v>
      </c>
      <c r="F8" s="200" t="s">
        <v>51</v>
      </c>
      <c r="G8" s="275"/>
    </row>
    <row r="9" spans="1:7" s="63" customFormat="1" ht="12" customHeight="1" thickBot="1">
      <c r="A9" s="59" t="s">
        <v>16</v>
      </c>
      <c r="B9" s="60" t="s">
        <v>17</v>
      </c>
      <c r="C9" s="188"/>
      <c r="D9" s="61">
        <v>1</v>
      </c>
      <c r="E9" s="61"/>
      <c r="F9" s="61">
        <v>2</v>
      </c>
      <c r="G9" s="62">
        <v>3</v>
      </c>
    </row>
    <row r="10" spans="1:7" s="45" customFormat="1" ht="16.5" thickBot="1">
      <c r="A10" s="64"/>
      <c r="B10" s="201" t="s">
        <v>18</v>
      </c>
      <c r="C10" s="202">
        <f>SUM(C11:C16)</f>
        <v>2299524</v>
      </c>
      <c r="D10" s="202">
        <f>SUM(D12:D17)</f>
        <v>409264.91000000003</v>
      </c>
      <c r="E10" s="202">
        <f>SUM(E12:E17)</f>
        <v>0</v>
      </c>
      <c r="F10" s="202">
        <f>SUM(F12:F17)</f>
        <v>338727</v>
      </c>
      <c r="G10" s="203">
        <f>SUM(G12:G17)</f>
        <v>0</v>
      </c>
    </row>
    <row r="11" spans="1:7" s="63" customFormat="1" ht="12" customHeight="1">
      <c r="A11" s="83"/>
      <c r="B11" s="67" t="s">
        <v>19</v>
      </c>
      <c r="C11" s="68"/>
      <c r="D11" s="68"/>
      <c r="E11" s="68"/>
      <c r="F11" s="68"/>
      <c r="G11" s="84"/>
    </row>
    <row r="12" spans="1:7" ht="14.25">
      <c r="A12" s="85"/>
      <c r="B12" s="69" t="s">
        <v>140</v>
      </c>
      <c r="C12" s="70">
        <v>85000</v>
      </c>
      <c r="D12" s="70">
        <v>85000</v>
      </c>
      <c r="E12" s="70">
        <v>0</v>
      </c>
      <c r="F12" s="70">
        <v>85000</v>
      </c>
      <c r="G12" s="86">
        <f>D12-F12-E12</f>
        <v>0</v>
      </c>
    </row>
    <row r="13" spans="1:7" ht="14.25">
      <c r="A13" s="85"/>
      <c r="B13" s="69" t="s">
        <v>141</v>
      </c>
      <c r="C13" s="70">
        <v>76124</v>
      </c>
      <c r="D13" s="70">
        <v>27462.91</v>
      </c>
      <c r="E13" s="70">
        <v>0</v>
      </c>
      <c r="F13" s="70">
        <v>76124</v>
      </c>
      <c r="G13" s="86">
        <v>0</v>
      </c>
    </row>
    <row r="14" spans="1:7" s="3" customFormat="1" ht="42.75">
      <c r="A14" s="194"/>
      <c r="B14" s="189" t="s">
        <v>147</v>
      </c>
      <c r="C14" s="190">
        <v>2138400</v>
      </c>
      <c r="D14" s="190">
        <v>296802</v>
      </c>
      <c r="E14" s="190">
        <v>0</v>
      </c>
      <c r="F14" s="190">
        <v>177603</v>
      </c>
      <c r="G14" s="192">
        <v>0</v>
      </c>
    </row>
    <row r="15" spans="1:7" s="3" customFormat="1" ht="14.25">
      <c r="A15" s="195"/>
      <c r="B15" s="170"/>
      <c r="C15" s="191"/>
      <c r="D15" s="191"/>
      <c r="E15" s="191"/>
      <c r="F15" s="191"/>
      <c r="G15" s="193"/>
    </row>
    <row r="16" spans="1:7" s="3" customFormat="1" ht="14.25">
      <c r="A16" s="195"/>
      <c r="B16" s="170"/>
      <c r="C16" s="191"/>
      <c r="D16" s="191"/>
      <c r="E16" s="191"/>
      <c r="F16" s="191"/>
      <c r="G16" s="193"/>
    </row>
    <row r="17" spans="1:7" ht="3" customHeight="1" thickBot="1">
      <c r="A17" s="87"/>
      <c r="B17" s="71"/>
      <c r="C17" s="72"/>
      <c r="D17" s="72"/>
      <c r="E17" s="72"/>
      <c r="F17" s="72"/>
      <c r="G17" s="88"/>
    </row>
    <row r="18" spans="1:7" s="45" customFormat="1" ht="16.5" thickBot="1">
      <c r="A18" s="64"/>
      <c r="B18" s="201" t="s">
        <v>146</v>
      </c>
      <c r="C18" s="202">
        <f>SUM(C12:C17)</f>
        <v>2299524</v>
      </c>
      <c r="D18" s="202">
        <f>SUM(D12:D17)</f>
        <v>409264.91000000003</v>
      </c>
      <c r="E18" s="202">
        <f>SUM(E12:E17)</f>
        <v>0</v>
      </c>
      <c r="F18" s="202">
        <f>SUM(F12:F17)</f>
        <v>338727</v>
      </c>
      <c r="G18" s="202">
        <f>SUM(G12:G17)</f>
        <v>0</v>
      </c>
    </row>
    <row r="19" spans="1:7" s="63" customFormat="1" ht="12" customHeight="1">
      <c r="A19" s="83"/>
      <c r="B19" s="73" t="s">
        <v>19</v>
      </c>
      <c r="C19" s="68"/>
      <c r="D19" s="68"/>
      <c r="E19" s="68"/>
      <c r="F19" s="68"/>
      <c r="G19" s="84"/>
    </row>
    <row r="20" spans="1:7" s="57" customFormat="1" ht="28.5">
      <c r="A20" s="89"/>
      <c r="B20" s="74" t="s">
        <v>144</v>
      </c>
      <c r="C20" s="75">
        <v>300000</v>
      </c>
      <c r="D20" s="75">
        <v>300000</v>
      </c>
      <c r="E20" s="75">
        <v>0</v>
      </c>
      <c r="F20" s="75">
        <v>0</v>
      </c>
      <c r="G20" s="90">
        <v>0</v>
      </c>
    </row>
    <row r="21" spans="1:7" s="57" customFormat="1" ht="14.25">
      <c r="A21" s="91"/>
      <c r="B21" s="69" t="s">
        <v>145</v>
      </c>
      <c r="C21" s="70">
        <v>130115</v>
      </c>
      <c r="D21" s="76">
        <v>14576.5</v>
      </c>
      <c r="E21" s="76">
        <v>0</v>
      </c>
      <c r="F21" s="76">
        <v>0</v>
      </c>
      <c r="G21" s="86">
        <v>0</v>
      </c>
    </row>
    <row r="22" spans="1:7" s="57" customFormat="1" ht="14.25">
      <c r="A22" s="91"/>
      <c r="B22" s="77"/>
      <c r="C22" s="76"/>
      <c r="D22" s="76"/>
      <c r="E22" s="76"/>
      <c r="F22" s="76"/>
      <c r="G22" s="86"/>
    </row>
    <row r="23" spans="1:7" s="57" customFormat="1" ht="14.25">
      <c r="A23" s="92"/>
      <c r="B23" s="78"/>
      <c r="C23" s="79"/>
      <c r="D23" s="79"/>
      <c r="E23" s="79"/>
      <c r="F23" s="79"/>
      <c r="G23" s="86"/>
    </row>
    <row r="24" spans="1:7" s="57" customFormat="1" ht="3" customHeight="1" thickBot="1">
      <c r="A24" s="92"/>
      <c r="B24" s="78"/>
      <c r="C24" s="79"/>
      <c r="D24" s="79"/>
      <c r="E24" s="79"/>
      <c r="F24" s="79"/>
      <c r="G24" s="93"/>
    </row>
    <row r="25" spans="1:7" s="45" customFormat="1" ht="16.5" thickBot="1">
      <c r="A25" s="64"/>
      <c r="B25" s="65" t="s">
        <v>20</v>
      </c>
      <c r="C25" s="66">
        <f>SUM(C20:C24)</f>
        <v>430115</v>
      </c>
      <c r="D25" s="66">
        <f>SUM(D20:D24)</f>
        <v>314576.5</v>
      </c>
      <c r="E25" s="66">
        <f>SUM(E20:E24)</f>
        <v>0</v>
      </c>
      <c r="F25" s="66">
        <f>SUM(F20:F24)</f>
        <v>0</v>
      </c>
      <c r="G25" s="82">
        <f>G10+G18</f>
        <v>0</v>
      </c>
    </row>
    <row r="26" ht="15" customHeight="1"/>
    <row r="27" spans="1:4" ht="14.25">
      <c r="A27" s="46"/>
      <c r="D27" s="80"/>
    </row>
    <row r="28" spans="1:4" ht="14.25">
      <c r="A28" s="46"/>
      <c r="B28" s="81"/>
      <c r="C28" s="81"/>
      <c r="D28" s="80"/>
    </row>
    <row r="30" spans="6:7" ht="14.25">
      <c r="F30" s="55"/>
      <c r="G30" s="72"/>
    </row>
    <row r="31" ht="14.25">
      <c r="G31" s="72"/>
    </row>
  </sheetData>
  <sheetProtection/>
  <mergeCells count="5">
    <mergeCell ref="B7:B8"/>
    <mergeCell ref="A2:G2"/>
    <mergeCell ref="A3:G3"/>
    <mergeCell ref="A1:G1"/>
    <mergeCell ref="G7:G8"/>
  </mergeCells>
  <printOptions/>
  <pageMargins left="0.16" right="0.21" top="1.08" bottom="1" header="0.4921259845" footer="0.4921259845"/>
  <pageSetup horizontalDpi="600" verticalDpi="600" orientation="portrait" paperSize="9" r:id="rId1"/>
  <headerFooter alignWithMargins="0">
    <oddHeader>&amp;C&amp;"Arial,Tučné"&amp;14&amp;EPříloha č. 4&amp;"Arial,Obyčejné"&amp;10&amp;E
&amp;"Arial,Tučné"&amp;12&amp;Ezávěrečného účtu Stříbrského regionu za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Stříbro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Vodenkova</dc:creator>
  <cp:keywords/>
  <dc:description/>
  <cp:lastModifiedBy>Ing. Bohdana Bartoňková</cp:lastModifiedBy>
  <cp:lastPrinted>2017-04-27T10:08:12Z</cp:lastPrinted>
  <dcterms:created xsi:type="dcterms:W3CDTF">2002-05-24T06:11:44Z</dcterms:created>
  <dcterms:modified xsi:type="dcterms:W3CDTF">2017-04-27T10:09:10Z</dcterms:modified>
  <cp:category/>
  <cp:version/>
  <cp:contentType/>
  <cp:contentStatus/>
</cp:coreProperties>
</file>