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1730" windowHeight="9765" activeTab="3"/>
  </bookViews>
  <sheets>
    <sheet name="úvod" sheetId="1" r:id="rId1"/>
    <sheet name="příloha 1- výsledek hospodaření" sheetId="2" r:id="rId2"/>
    <sheet name="příl.2 - hospodaření s majetkem" sheetId="3" r:id="rId3"/>
    <sheet name="příloha 3-zpráva o inventarizac" sheetId="4" r:id="rId4"/>
    <sheet name="příloha 4 - fin.vypoř.dotací" sheetId="5" r:id="rId5"/>
  </sheets>
  <definedNames>
    <definedName name="_xlnm.Print_Area" localSheetId="1">'příloha 1- výsledek hospodaření'!$A$1:$G$58</definedName>
    <definedName name="_xlnm.Print_Area" localSheetId="0">'úvod'!$A$1:$C$40</definedName>
  </definedNames>
  <calcPr fullCalcOnLoad="1"/>
</workbook>
</file>

<file path=xl/sharedStrings.xml><?xml version="1.0" encoding="utf-8"?>
<sst xmlns="http://schemas.openxmlformats.org/spreadsheetml/2006/main" count="188" uniqueCount="155">
  <si>
    <t>001</t>
  </si>
  <si>
    <t>Příjmy  c e l k e m</t>
  </si>
  <si>
    <t>provozní výdaje DSO</t>
  </si>
  <si>
    <t>Výdaje   c e l k e m</t>
  </si>
  <si>
    <t xml:space="preserve">Závěrečná inventarizační zpráva </t>
  </si>
  <si>
    <t>Byla jmenována 1 inventarizační komise ve složení:</t>
  </si>
  <si>
    <t>Výsledek   hospodaření   Stříbrského   regionu  v tis. Kč</t>
  </si>
  <si>
    <t>pracovnice finančního odboru MěÚ Stříbro</t>
  </si>
  <si>
    <t xml:space="preserve">Začátek inventarizace: </t>
  </si>
  <si>
    <t xml:space="preserve">Konec   inventarizace:  </t>
  </si>
  <si>
    <t>Účelový</t>
  </si>
  <si>
    <t>Ukazatel</t>
  </si>
  <si>
    <t>Poskytnuto</t>
  </si>
  <si>
    <t>Vratka</t>
  </si>
  <si>
    <t>Použito</t>
  </si>
  <si>
    <t>znak</t>
  </si>
  <si>
    <t>a</t>
  </si>
  <si>
    <t>b</t>
  </si>
  <si>
    <t>A. Neinvestiční dotace celkem</t>
  </si>
  <si>
    <t>v tom:</t>
  </si>
  <si>
    <t>C. Dotace a transfery celkem</t>
  </si>
  <si>
    <t xml:space="preserve">Příjmy    </t>
  </si>
  <si>
    <t>SR</t>
  </si>
  <si>
    <t>UR</t>
  </si>
  <si>
    <t>%</t>
  </si>
  <si>
    <t>neinvestiční přijaté dotace od obcí - roční členské příspěvky</t>
  </si>
  <si>
    <t>úroky z bankovních účtů</t>
  </si>
  <si>
    <t>Výdaje</t>
  </si>
  <si>
    <t>saldo příjmů a výdajů</t>
  </si>
  <si>
    <t>Dana Janotová</t>
  </si>
  <si>
    <t>financování z volných prostředků</t>
  </si>
  <si>
    <t>100</t>
  </si>
  <si>
    <t>4.   Finanční vypořádání regionu se státním rozpočtem, krajem a obcemi</t>
  </si>
  <si>
    <t xml:space="preserve">Z Á V Ě R E Č N Ý      Ú Č E T     V Č E T N Ě    Ú Č E T N Í   Z Á V Ě R K Y     
D S O     S T Ř Í B R S K Ý      R E G I O N </t>
  </si>
  <si>
    <t xml:space="preserve">Předseda komise: </t>
  </si>
  <si>
    <t>Členové   komise:</t>
  </si>
  <si>
    <t>Vyvěšeno na úřední a elektronické desce dne: ..………………………</t>
  </si>
  <si>
    <t>Sejmuto na úřední a elektronické desce dne:       ………………………</t>
  </si>
  <si>
    <t>Org./kap</t>
  </si>
  <si>
    <t>Skutečnost</t>
  </si>
  <si>
    <t xml:space="preserve">Předmětem inventarizace byly pohledávky, závazky, peněžní prostředky na bankovních účtech a majetek regionu. Inventarizační komise provedla kontrolu skutečného stavu majetku, pohledávek, závazků i peněžních prostředků a tento stav zanesla do inventarizačních soupisů. Pro vzájemné odsouhlasení pohledávek a závazků byla stanovena výše u závazků nad 500.000 Kč, u pohledávek nad 200.000 Kč a u přijatých transferů na 10.000.000 Kč. Zjištěná skutečnost byla porovnána s účetním stavem. Nebyly zjištěny žádné inventarizační rozdíly. </t>
  </si>
  <si>
    <t>STAV   NA     BANKOVNÍM    ÚČTU   K:</t>
  </si>
  <si>
    <t>Základní běžný účet</t>
  </si>
  <si>
    <t>celkem  na  bankovním  účtě</t>
  </si>
  <si>
    <t>Účet - popis</t>
  </si>
  <si>
    <t>Počáteční stav</t>
  </si>
  <si>
    <t>Obrat</t>
  </si>
  <si>
    <t>Konečný stav</t>
  </si>
  <si>
    <t>Dlouhodobý hmotný majetek odpisovaný</t>
  </si>
  <si>
    <t>021 - Stavby</t>
  </si>
  <si>
    <t>022 - Samostatné hmotné movité věci a soubory hmotných movitých věcí</t>
  </si>
  <si>
    <t>081 - Oprávky ke stavbám</t>
  </si>
  <si>
    <t xml:space="preserve">082 - Oprávky k samostatným hmotným movitým věcem a souborům hmotných </t>
  </si>
  <si>
    <t>Rok</t>
  </si>
  <si>
    <t>Majetek - stavby 021</t>
  </si>
  <si>
    <t>Hodnota majetku</t>
  </si>
  <si>
    <t>Umístění v k.ú. těchto obcí včetně poskytnutí dotace</t>
  </si>
  <si>
    <t>Dotace kraj</t>
  </si>
  <si>
    <t>Stříbro</t>
  </si>
  <si>
    <t>Dotace obcí</t>
  </si>
  <si>
    <t>Majetek - movitý 022</t>
  </si>
  <si>
    <t>Hodnota</t>
  </si>
  <si>
    <t>Tyto obce přispěly</t>
  </si>
  <si>
    <t>028 - Drobný dlouhodobý hmotný majetek</t>
  </si>
  <si>
    <t>088 - Oprávky k drobnému dlouhodobému hmotnému majetku</t>
  </si>
  <si>
    <t>František Trhlík</t>
  </si>
  <si>
    <t>starosta obce Kostelce</t>
  </si>
  <si>
    <t>Cyklotrasa D - k. ú. Vranov, Stříbro
- majetek je dle k. ú. dán do výpůjčky obci Vranov a městu Stříbro</t>
  </si>
  <si>
    <t>Vyvětvovací pila</t>
  </si>
  <si>
    <t>Motorová pila</t>
  </si>
  <si>
    <t>Vyžínač</t>
  </si>
  <si>
    <t>Foukač/vysavač</t>
  </si>
  <si>
    <t>Křovinořez</t>
  </si>
  <si>
    <t>Rosič</t>
  </si>
  <si>
    <t>Sekačka</t>
  </si>
  <si>
    <t>Štěpkovač</t>
  </si>
  <si>
    <t>samostatný díl ke štěpkovači</t>
  </si>
  <si>
    <t>Kladruby</t>
  </si>
  <si>
    <t>Kšice</t>
  </si>
  <si>
    <t>Ošelín</t>
  </si>
  <si>
    <t>Sytno</t>
  </si>
  <si>
    <t>Sulislav</t>
  </si>
  <si>
    <t>Trpísty</t>
  </si>
  <si>
    <t>Majetek - movitý drobný 028</t>
  </si>
  <si>
    <t xml:space="preserve">Dotace EU </t>
  </si>
  <si>
    <t>Dotace SR</t>
  </si>
  <si>
    <t>Vranov</t>
  </si>
  <si>
    <t>Kostelec</t>
  </si>
  <si>
    <t>104</t>
  </si>
  <si>
    <t>202</t>
  </si>
  <si>
    <t>005</t>
  </si>
  <si>
    <t>oprava a údržba jeviště</t>
  </si>
  <si>
    <t>101</t>
  </si>
  <si>
    <t>projekt zaměstnanosti</t>
  </si>
  <si>
    <t>pronájem jeviště</t>
  </si>
  <si>
    <t>Finanční příspěvek SMO na mzdy (01.09.16 - 31.08.19)</t>
  </si>
  <si>
    <t>projekt zaměstnanosti - mzdy</t>
  </si>
  <si>
    <t>org.</t>
  </si>
  <si>
    <t>text</t>
  </si>
  <si>
    <t>p ř í j e m 
UR - skut.</t>
  </si>
  <si>
    <t>v ý d e j
UR - skut.</t>
  </si>
  <si>
    <t>Vratka dotace při finačním vypořádání</t>
  </si>
  <si>
    <t>Zasláno na BÚ</t>
  </si>
  <si>
    <t>B. Investiční transfery celkem</t>
  </si>
  <si>
    <t>Mobilní jeviště pro využití členských obcí a ostaních neziskových subjektů v regionu - pořízeno z dotace tří obcí a vlastních prostředků regionu. Podium se dle ceníku pronajímá členským obcím a ostatním neziskovým subjektům. Uskladnění a stavbu podia zajišťuje město Kladruby</t>
  </si>
  <si>
    <t>Celkem stavby včetně oprávek</t>
  </si>
  <si>
    <t>M O V I T Ý   M A J E T E K</t>
  </si>
  <si>
    <t>S T A V B Y</t>
  </si>
  <si>
    <t>Celkem movitý majetek odepisovaný včetně oprávek</t>
  </si>
  <si>
    <t>Celkem odepisovaný majetek netto</t>
  </si>
  <si>
    <t>Neodepisovaný majetek</t>
  </si>
  <si>
    <t>Mobiliář cyklotras na Stříbrsku - odpočívadlo zastřešené a informační tabule včetně stojanu a map</t>
  </si>
  <si>
    <t>Dotace PK</t>
  </si>
  <si>
    <t>Benešovice
Erpužice</t>
  </si>
  <si>
    <t>Únehle</t>
  </si>
  <si>
    <t>Zhoř</t>
  </si>
  <si>
    <t>2 x notebook</t>
  </si>
  <si>
    <t>DSO pořídilo tento majetek pro členské obce a provoz DSO:</t>
  </si>
  <si>
    <t>Skapce
Stříbro, Sulislav</t>
  </si>
  <si>
    <t>Cyklotrasa A - k. ú. Sytno a Lhota u Stříbra
- majetek je dán do výpůjčky členským obcím dle k.ú. Sytno a Stříbro</t>
  </si>
  <si>
    <t>k 31.12.2018</t>
  </si>
  <si>
    <t>Finanční vypořádání dotací poskytnutých DSO v roce 2018</t>
  </si>
  <si>
    <t>v roce 2018</t>
  </si>
  <si>
    <t>201</t>
  </si>
  <si>
    <t>NIV D od kraje - oprava křížků</t>
  </si>
  <si>
    <t>oprava křížků - dotace od obcí</t>
  </si>
  <si>
    <t>oprava křížků - dotace od kraje</t>
  </si>
  <si>
    <t>IV od obcí - oprava křížků</t>
  </si>
  <si>
    <t xml:space="preserve">IV od PK - oprava křížků </t>
  </si>
  <si>
    <t>bude realizováno v roce 2019</t>
  </si>
  <si>
    <t xml:space="preserve">projekt zaměstnanosti - výdaje spojené 
s projektem </t>
  </si>
  <si>
    <t>Zahradní technika pořízení z dotace Plzeňského kraje a podílů členských obcí pro využití členských obcí regionu.</t>
  </si>
  <si>
    <t>Připomínky k Návrhu ZU mohou občané uplatnit písemně do …………….</t>
  </si>
  <si>
    <t>1.   Výsledek  hospodaření  Stříbrského  regionu   k  31.12.2019</t>
  </si>
  <si>
    <t>2.   Hospodaření s majetkem za rok 2019</t>
  </si>
  <si>
    <t>3.   Zpráva o  inventarizaci  majetku   k  31.12.2019</t>
  </si>
  <si>
    <t>5.   Zpráva  o  výsledcích  přezkoumání  hospodaření  dobrovolného  svazku  obcí  k 31.12.2019</t>
  </si>
  <si>
    <t>- součást účetní závěrky 2019</t>
  </si>
  <si>
    <t>6.   Údaje o plnění rozpočtu příjmů a výdajů v plném členění podle rozpočtové skladby k 31.12.2019</t>
  </si>
  <si>
    <t>7.   Výkaz zisku a ztrát sestavený k 31.12.2019</t>
  </si>
  <si>
    <t>8.   Rozvaha sestavená k 31.12.2019</t>
  </si>
  <si>
    <t>9.   Příloha sestavená k 31.12.2019</t>
  </si>
  <si>
    <t>Z A   R O K    2 0 1 9</t>
  </si>
  <si>
    <t>k 31.12.2019</t>
  </si>
  <si>
    <t>105</t>
  </si>
  <si>
    <t>D od PK Oslavy výročí</t>
  </si>
  <si>
    <t>oslavy výročí SR</t>
  </si>
  <si>
    <t>Výsledek hospodaření je schodkový</t>
  </si>
  <si>
    <t>Schodek hospodaření je kryt z volných prostředků regionu</t>
  </si>
  <si>
    <t>Org. 104 příjem i výdej - přecházející akce z roku 2019 do roku 2020</t>
  </si>
  <si>
    <t>Hospodaření s majetkem za rok 2019</t>
  </si>
  <si>
    <t>ZPRÁVA    O    INVENTARIZACI     MAJETKU     K     31.12.2019</t>
  </si>
  <si>
    <t>Dne 09.10.2019 vydal předseda Stříbrského regionu Ing. Václav Votava příkaz k provedení řádné periodické inventarizace majetku a závazků k 31.12.2019.</t>
  </si>
  <si>
    <t xml:space="preserve">Byla provedena fyzická inventarizace dlouhodobého hmotného majetku a dokladová inventarizace majetku a závazků k 31.12.2019. </t>
  </si>
  <si>
    <t>Vyhotoveno dne 30.01.2020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</si>
</sst>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[$€-2]\ #\ ##,000_);[Red]\([$€-2]\ #\ ##,000\)"/>
    <numFmt numFmtId="171" formatCode="#,##0_ ;[Red]\-#,##0\ "/>
    <numFmt numFmtId="172" formatCode="#,##0.00\ [$€-1]"/>
    <numFmt numFmtId="173" formatCode="0.0%"/>
    <numFmt numFmtId="174" formatCode="_-* #,##0\ &quot;Kč&quot;_-;\-* #,##0\ &quot;Kč&quot;_-;_-* &quot;-&quot;??\ &quot;Kč&quot;_-;_-@_-"/>
    <numFmt numFmtId="175" formatCode="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i/>
      <u val="single"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Wingdings"/>
      <family val="0"/>
    </font>
    <font>
      <b/>
      <u val="single"/>
      <sz val="20"/>
      <name val="Arial"/>
      <family val="2"/>
    </font>
    <font>
      <b/>
      <i/>
      <u val="single"/>
      <sz val="11"/>
      <name val="Arial"/>
      <family val="2"/>
    </font>
    <font>
      <b/>
      <u val="single"/>
      <sz val="16"/>
      <name val="Arial"/>
      <family val="2"/>
    </font>
    <font>
      <b/>
      <u val="singleAccounting"/>
      <sz val="10"/>
      <name val="Arial"/>
      <family val="2"/>
    </font>
    <font>
      <sz val="8"/>
      <name val="Arial CE"/>
      <family val="0"/>
    </font>
    <font>
      <b/>
      <u val="single"/>
      <sz val="11"/>
      <name val="Arial"/>
      <family val="2"/>
    </font>
    <font>
      <b/>
      <u val="double"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justify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justify" vertical="center"/>
    </xf>
    <xf numFmtId="4" fontId="25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justify" vertical="center"/>
    </xf>
    <xf numFmtId="4" fontId="20" fillId="0" borderId="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4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horizontal="justify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justify" vertical="center"/>
    </xf>
    <xf numFmtId="4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0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4" fontId="20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justify" vertical="center"/>
    </xf>
    <xf numFmtId="0" fontId="27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14" fontId="20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20" fillId="0" borderId="0" xfId="0" applyFont="1" applyAlignment="1">
      <alignment/>
    </xf>
    <xf numFmtId="0" fontId="34" fillId="0" borderId="0" xfId="0" applyFont="1" applyAlignment="1">
      <alignment horizontal="right"/>
    </xf>
    <xf numFmtId="0" fontId="36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171" fontId="34" fillId="0" borderId="0" xfId="0" applyNumberFormat="1" applyFont="1" applyBorder="1" applyAlignment="1">
      <alignment vertical="center"/>
    </xf>
    <xf numFmtId="9" fontId="36" fillId="0" borderId="0" xfId="48" applyFont="1" applyAlignment="1">
      <alignment vertical="center"/>
    </xf>
    <xf numFmtId="0" fontId="38" fillId="0" borderId="0" xfId="0" applyFont="1" applyBorder="1" applyAlignment="1">
      <alignment horizontal="center" vertical="center"/>
    </xf>
    <xf numFmtId="14" fontId="25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/>
    </xf>
    <xf numFmtId="4" fontId="25" fillId="0" borderId="18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9" fontId="26" fillId="0" borderId="0" xfId="48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9" fontId="43" fillId="0" borderId="12" xfId="48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vertical="center"/>
    </xf>
    <xf numFmtId="9" fontId="26" fillId="0" borderId="10" xfId="48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9" fontId="43" fillId="0" borderId="0" xfId="48" applyFont="1" applyAlignment="1">
      <alignment vertical="center"/>
    </xf>
    <xf numFmtId="9" fontId="26" fillId="0" borderId="0" xfId="48" applyFont="1" applyAlignment="1">
      <alignment vertical="center"/>
    </xf>
    <xf numFmtId="0" fontId="28" fillId="0" borderId="0" xfId="0" applyFont="1" applyAlignment="1">
      <alignment horizontal="justify" vertical="center"/>
    </xf>
    <xf numFmtId="9" fontId="44" fillId="0" borderId="0" xfId="48" applyFont="1" applyAlignment="1">
      <alignment vertical="center"/>
    </xf>
    <xf numFmtId="0" fontId="30" fillId="0" borderId="0" xfId="0" applyFont="1" applyBorder="1" applyAlignment="1">
      <alignment vertical="center"/>
    </xf>
    <xf numFmtId="0" fontId="45" fillId="0" borderId="0" xfId="0" applyFont="1" applyAlignment="1">
      <alignment horizontal="justify"/>
    </xf>
    <xf numFmtId="0" fontId="40" fillId="0" borderId="0" xfId="0" applyFont="1" applyAlignment="1">
      <alignment horizontal="justify"/>
    </xf>
    <xf numFmtId="10" fontId="26" fillId="0" borderId="0" xfId="48" applyNumberFormat="1" applyFont="1" applyBorder="1" applyAlignment="1">
      <alignment vertical="center"/>
    </xf>
    <xf numFmtId="10" fontId="26" fillId="0" borderId="10" xfId="48" applyNumberFormat="1" applyFont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4" fontId="20" fillId="0" borderId="20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vertical="center"/>
    </xf>
    <xf numFmtId="14" fontId="20" fillId="0" borderId="0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44" fontId="49" fillId="0" borderId="24" xfId="39" applyFont="1" applyBorder="1" applyAlignment="1">
      <alignment vertical="center"/>
    </xf>
    <xf numFmtId="0" fontId="40" fillId="0" borderId="25" xfId="0" applyFont="1" applyBorder="1" applyAlignment="1">
      <alignment horizontal="left" vertical="center"/>
    </xf>
    <xf numFmtId="44" fontId="20" fillId="0" borderId="24" xfId="39" applyFont="1" applyBorder="1" applyAlignment="1">
      <alignment vertical="center"/>
    </xf>
    <xf numFmtId="0" fontId="40" fillId="0" borderId="26" xfId="0" applyFont="1" applyBorder="1" applyAlignment="1">
      <alignment horizontal="left" vertical="center"/>
    </xf>
    <xf numFmtId="44" fontId="20" fillId="0" borderId="27" xfId="39" applyFont="1" applyBorder="1" applyAlignment="1">
      <alignment vertical="center"/>
    </xf>
    <xf numFmtId="44" fontId="49" fillId="0" borderId="18" xfId="39" applyFont="1" applyBorder="1" applyAlignment="1">
      <alignment vertical="center"/>
    </xf>
    <xf numFmtId="0" fontId="40" fillId="0" borderId="18" xfId="0" applyFont="1" applyBorder="1" applyAlignment="1">
      <alignment horizontal="left" vertical="center"/>
    </xf>
    <xf numFmtId="44" fontId="20" fillId="0" borderId="18" xfId="39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44" fontId="20" fillId="0" borderId="21" xfId="39" applyFont="1" applyBorder="1" applyAlignment="1">
      <alignment vertical="center"/>
    </xf>
    <xf numFmtId="0" fontId="25" fillId="0" borderId="18" xfId="0" applyFont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3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Fill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justify" vertical="center"/>
    </xf>
    <xf numFmtId="4" fontId="20" fillId="0" borderId="11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justify" vertical="center"/>
    </xf>
    <xf numFmtId="4" fontId="25" fillId="0" borderId="31" xfId="0" applyNumberFormat="1" applyFont="1" applyBorder="1" applyAlignment="1">
      <alignment horizontal="right" vertical="center"/>
    </xf>
    <xf numFmtId="4" fontId="25" fillId="0" borderId="18" xfId="0" applyNumberFormat="1" applyFont="1" applyBorder="1" applyAlignment="1">
      <alignment horizontal="right" vertical="center"/>
    </xf>
    <xf numFmtId="4" fontId="25" fillId="0" borderId="20" xfId="0" applyNumberFormat="1" applyFont="1" applyBorder="1" applyAlignment="1">
      <alignment horizontal="right" vertical="center"/>
    </xf>
    <xf numFmtId="4" fontId="25" fillId="0" borderId="26" xfId="0" applyNumberFormat="1" applyFont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 shrinkToFit="1"/>
    </xf>
    <xf numFmtId="4" fontId="27" fillId="0" borderId="34" xfId="0" applyNumberFormat="1" applyFont="1" applyBorder="1" applyAlignment="1">
      <alignment horizontal="center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20" fillId="0" borderId="35" xfId="0" applyFont="1" applyBorder="1" applyAlignment="1">
      <alignment horizontal="left" vertical="center"/>
    </xf>
    <xf numFmtId="0" fontId="20" fillId="0" borderId="30" xfId="0" applyFont="1" applyBorder="1" applyAlignment="1">
      <alignment vertical="center"/>
    </xf>
    <xf numFmtId="0" fontId="20" fillId="0" borderId="20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4" fontId="20" fillId="0" borderId="0" xfId="0" applyNumberFormat="1" applyFont="1" applyFill="1" applyBorder="1" applyAlignment="1">
      <alignment vertical="center"/>
    </xf>
    <xf numFmtId="10" fontId="26" fillId="0" borderId="0" xfId="48" applyNumberFormat="1" applyFont="1" applyFill="1" applyBorder="1" applyAlignment="1">
      <alignment vertical="center"/>
    </xf>
    <xf numFmtId="4" fontId="20" fillId="0" borderId="36" xfId="0" applyNumberFormat="1" applyFont="1" applyBorder="1" applyAlignment="1">
      <alignment vertical="center"/>
    </xf>
    <xf numFmtId="4" fontId="20" fillId="0" borderId="37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21" fillId="0" borderId="38" xfId="0" applyNumberFormat="1" applyFont="1" applyBorder="1" applyAlignment="1">
      <alignment vertical="center"/>
    </xf>
    <xf numFmtId="4" fontId="21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20" fillId="0" borderId="44" xfId="0" applyFont="1" applyBorder="1" applyAlignment="1">
      <alignment horizontal="justify" vertical="center"/>
    </xf>
    <xf numFmtId="4" fontId="20" fillId="0" borderId="44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4" fontId="20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4" fontId="20" fillId="0" borderId="45" xfId="0" applyNumberFormat="1" applyFont="1" applyBorder="1" applyAlignment="1">
      <alignment vertical="center"/>
    </xf>
    <xf numFmtId="4" fontId="21" fillId="0" borderId="17" xfId="0" applyNumberFormat="1" applyFont="1" applyBorder="1" applyAlignment="1">
      <alignment vertical="center"/>
    </xf>
    <xf numFmtId="4" fontId="21" fillId="0" borderId="46" xfId="0" applyNumberFormat="1" applyFont="1" applyBorder="1" applyAlignment="1">
      <alignment vertical="center"/>
    </xf>
    <xf numFmtId="4" fontId="52" fillId="0" borderId="47" xfId="0" applyNumberFormat="1" applyFont="1" applyBorder="1" applyAlignment="1">
      <alignment vertical="center"/>
    </xf>
    <xf numFmtId="4" fontId="52" fillId="0" borderId="48" xfId="0" applyNumberFormat="1" applyFont="1" applyBorder="1" applyAlignment="1">
      <alignment vertical="center"/>
    </xf>
    <xf numFmtId="4" fontId="20" fillId="0" borderId="49" xfId="0" applyNumberFormat="1" applyFont="1" applyBorder="1" applyAlignment="1">
      <alignment vertical="center"/>
    </xf>
    <xf numFmtId="4" fontId="20" fillId="0" borderId="50" xfId="0" applyNumberFormat="1" applyFont="1" applyBorder="1" applyAlignment="1">
      <alignment vertical="center"/>
    </xf>
    <xf numFmtId="4" fontId="20" fillId="0" borderId="51" xfId="0" applyNumberFormat="1" applyFont="1" applyBorder="1" applyAlignment="1">
      <alignment vertical="center"/>
    </xf>
    <xf numFmtId="4" fontId="20" fillId="0" borderId="48" xfId="0" applyNumberFormat="1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40" xfId="0" applyNumberFormat="1" applyFont="1" applyBorder="1" applyAlignment="1">
      <alignment vertical="center"/>
    </xf>
    <xf numFmtId="44" fontId="49" fillId="0" borderId="31" xfId="39" applyFont="1" applyBorder="1" applyAlignment="1">
      <alignment vertical="center"/>
    </xf>
    <xf numFmtId="174" fontId="24" fillId="0" borderId="14" xfId="39" applyNumberFormat="1" applyFont="1" applyBorder="1" applyAlignment="1">
      <alignment vertical="center"/>
    </xf>
    <xf numFmtId="44" fontId="49" fillId="0" borderId="52" xfId="39" applyFont="1" applyBorder="1" applyAlignment="1">
      <alignment vertical="center"/>
    </xf>
    <xf numFmtId="174" fontId="24" fillId="0" borderId="22" xfId="39" applyNumberFormat="1" applyFont="1" applyBorder="1" applyAlignment="1">
      <alignment vertical="center"/>
    </xf>
    <xf numFmtId="0" fontId="40" fillId="0" borderId="19" xfId="0" applyFont="1" applyBorder="1" applyAlignment="1">
      <alignment horizontal="left" vertical="center"/>
    </xf>
    <xf numFmtId="0" fontId="21" fillId="0" borderId="5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4" fontId="20" fillId="0" borderId="0" xfId="39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34" xfId="0" applyFont="1" applyBorder="1" applyAlignment="1">
      <alignment horizontal="left" vertical="center"/>
    </xf>
    <xf numFmtId="0" fontId="40" fillId="0" borderId="45" xfId="0" applyFont="1" applyBorder="1" applyAlignment="1">
      <alignment horizontal="left" vertical="center"/>
    </xf>
    <xf numFmtId="0" fontId="24" fillId="0" borderId="43" xfId="0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4" fillId="0" borderId="48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0" fillId="0" borderId="54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47" xfId="0" applyFont="1" applyBorder="1" applyAlignment="1">
      <alignment horizontal="justify" vertical="center"/>
    </xf>
    <xf numFmtId="0" fontId="20" fillId="0" borderId="50" xfId="0" applyFont="1" applyBorder="1" applyAlignment="1">
      <alignment/>
    </xf>
    <xf numFmtId="0" fontId="20" fillId="0" borderId="56" xfId="0" applyFont="1" applyBorder="1" applyAlignment="1">
      <alignment/>
    </xf>
    <xf numFmtId="0" fontId="25" fillId="0" borderId="56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40" fillId="0" borderId="43" xfId="0" applyFont="1" applyBorder="1" applyAlignment="1">
      <alignment horizontal="left" vertical="center"/>
    </xf>
    <xf numFmtId="44" fontId="20" fillId="0" borderId="52" xfId="39" applyFont="1" applyBorder="1" applyAlignment="1">
      <alignment/>
    </xf>
    <xf numFmtId="44" fontId="20" fillId="0" borderId="24" xfId="39" applyFont="1" applyBorder="1" applyAlignment="1">
      <alignment/>
    </xf>
    <xf numFmtId="0" fontId="25" fillId="0" borderId="0" xfId="0" applyFont="1" applyAlignment="1">
      <alignment horizontal="left" vertical="center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46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right" vertical="center"/>
    </xf>
    <xf numFmtId="4" fontId="27" fillId="0" borderId="19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 horizontal="left" vertical="center"/>
    </xf>
    <xf numFmtId="4" fontId="21" fillId="0" borderId="31" xfId="0" applyNumberFormat="1" applyFont="1" applyBorder="1" applyAlignment="1">
      <alignment horizontal="right" vertical="center"/>
    </xf>
    <xf numFmtId="4" fontId="21" fillId="0" borderId="45" xfId="0" applyNumberFormat="1" applyFont="1" applyBorder="1" applyAlignment="1">
      <alignment horizontal="right" vertical="center"/>
    </xf>
    <xf numFmtId="0" fontId="25" fillId="0" borderId="57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4" fontId="25" fillId="0" borderId="58" xfId="0" applyNumberFormat="1" applyFont="1" applyBorder="1" applyAlignment="1">
      <alignment horizontal="right" vertical="center"/>
    </xf>
    <xf numFmtId="0" fontId="21" fillId="0" borderId="34" xfId="0" applyFont="1" applyBorder="1" applyAlignment="1">
      <alignment horizontal="left" vertical="center"/>
    </xf>
    <xf numFmtId="4" fontId="25" fillId="0" borderId="59" xfId="0" applyNumberFormat="1" applyFont="1" applyBorder="1" applyAlignment="1">
      <alignment horizontal="right" vertical="center"/>
    </xf>
    <xf numFmtId="0" fontId="25" fillId="0" borderId="60" xfId="0" applyFont="1" applyBorder="1" applyAlignment="1">
      <alignment horizontal="center" vertical="center"/>
    </xf>
    <xf numFmtId="0" fontId="25" fillId="0" borderId="59" xfId="0" applyFont="1" applyBorder="1" applyAlignment="1">
      <alignment horizontal="left" vertical="center"/>
    </xf>
    <xf numFmtId="4" fontId="24" fillId="0" borderId="14" xfId="0" applyNumberFormat="1" applyFont="1" applyBorder="1" applyAlignment="1">
      <alignment horizontal="right" vertical="center"/>
    </xf>
    <xf numFmtId="4" fontId="24" fillId="0" borderId="19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left" vertical="center"/>
    </xf>
    <xf numFmtId="14" fontId="25" fillId="0" borderId="0" xfId="0" applyNumberFormat="1" applyFont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4" fontId="21" fillId="0" borderId="10" xfId="0" applyNumberFormat="1" applyFont="1" applyBorder="1" applyAlignment="1">
      <alignment vertical="center"/>
    </xf>
    <xf numFmtId="4" fontId="21" fillId="0" borderId="61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4" fontId="28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44" fontId="28" fillId="0" borderId="12" xfId="39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4" fontId="25" fillId="0" borderId="0" xfId="39" applyFont="1" applyFill="1" applyAlignment="1">
      <alignment/>
    </xf>
    <xf numFmtId="4" fontId="28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4" fontId="0" fillId="0" borderId="62" xfId="0" applyNumberFormat="1" applyBorder="1" applyAlignment="1">
      <alignment vertical="center"/>
    </xf>
    <xf numFmtId="4" fontId="20" fillId="0" borderId="63" xfId="0" applyNumberFormat="1" applyFont="1" applyBorder="1" applyAlignment="1">
      <alignment vertical="center"/>
    </xf>
    <xf numFmtId="4" fontId="20" fillId="0" borderId="56" xfId="0" applyNumberFormat="1" applyFont="1" applyBorder="1" applyAlignment="1">
      <alignment vertical="center"/>
    </xf>
    <xf numFmtId="4" fontId="27" fillId="0" borderId="64" xfId="0" applyNumberFormat="1" applyFont="1" applyBorder="1" applyAlignment="1">
      <alignment horizontal="center" vertical="center" wrapText="1"/>
    </xf>
    <xf numFmtId="3" fontId="21" fillId="0" borderId="65" xfId="0" applyNumberFormat="1" applyFont="1" applyBorder="1" applyAlignment="1">
      <alignment horizontal="center" vertical="center"/>
    </xf>
    <xf numFmtId="4" fontId="27" fillId="0" borderId="66" xfId="0" applyNumberFormat="1" applyFont="1" applyBorder="1" applyAlignment="1">
      <alignment horizontal="right" vertical="center"/>
    </xf>
    <xf numFmtId="4" fontId="21" fillId="0" borderId="64" xfId="0" applyNumberFormat="1" applyFont="1" applyBorder="1" applyAlignment="1">
      <alignment horizontal="right" vertical="center"/>
    </xf>
    <xf numFmtId="4" fontId="25" fillId="0" borderId="64" xfId="0" applyNumberFormat="1" applyFont="1" applyBorder="1" applyAlignment="1">
      <alignment horizontal="right" vertical="center"/>
    </xf>
    <xf numFmtId="4" fontId="25" fillId="0" borderId="67" xfId="0" applyNumberFormat="1" applyFont="1" applyBorder="1" applyAlignment="1">
      <alignment horizontal="right" vertical="center"/>
    </xf>
    <xf numFmtId="4" fontId="25" fillId="0" borderId="68" xfId="0" applyNumberFormat="1" applyFont="1" applyBorder="1" applyAlignment="1">
      <alignment horizontal="right" vertical="center"/>
    </xf>
    <xf numFmtId="4" fontId="25" fillId="0" borderId="69" xfId="0" applyNumberFormat="1" applyFont="1" applyBorder="1" applyAlignment="1">
      <alignment horizontal="right" vertical="center"/>
    </xf>
    <xf numFmtId="4" fontId="24" fillId="0" borderId="66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justify" vertical="center"/>
    </xf>
    <xf numFmtId="0" fontId="24" fillId="0" borderId="14" xfId="0" applyFont="1" applyBorder="1" applyAlignment="1">
      <alignment horizontal="justify" vertical="center"/>
    </xf>
    <xf numFmtId="4" fontId="20" fillId="0" borderId="46" xfId="0" applyNumberFormat="1" applyFont="1" applyBorder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justify"/>
    </xf>
    <xf numFmtId="0" fontId="20" fillId="0" borderId="0" xfId="0" applyFont="1" applyFill="1" applyBorder="1" applyAlignment="1">
      <alignment horizontal="justify" vertical="center" wrapText="1"/>
    </xf>
    <xf numFmtId="14" fontId="28" fillId="0" borderId="0" xfId="0" applyNumberFormat="1" applyFont="1" applyFill="1" applyAlignment="1">
      <alignment/>
    </xf>
    <xf numFmtId="44" fontId="28" fillId="0" borderId="0" xfId="39" applyFont="1" applyFill="1" applyAlignment="1">
      <alignment/>
    </xf>
    <xf numFmtId="0" fontId="41" fillId="0" borderId="0" xfId="0" applyFont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0" fillId="0" borderId="70" xfId="0" applyFont="1" applyBorder="1" applyAlignment="1">
      <alignment horizontal="justify" vertical="center"/>
    </xf>
    <xf numFmtId="0" fontId="20" fillId="0" borderId="37" xfId="0" applyFont="1" applyBorder="1" applyAlignment="1">
      <alignment horizontal="justify" vertical="center"/>
    </xf>
    <xf numFmtId="0" fontId="21" fillId="0" borderId="71" xfId="0" applyFont="1" applyBorder="1" applyAlignment="1">
      <alignment horizontal="justify" vertical="center"/>
    </xf>
    <xf numFmtId="0" fontId="21" fillId="0" borderId="72" xfId="0" applyFont="1" applyBorder="1" applyAlignment="1">
      <alignment horizontal="justify" vertical="center"/>
    </xf>
    <xf numFmtId="0" fontId="34" fillId="0" borderId="0" xfId="0" applyFont="1" applyAlignment="1">
      <alignment horizontal="justify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32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0" fontId="24" fillId="0" borderId="0" xfId="0" applyFont="1" applyAlignment="1">
      <alignment horizontal="justify"/>
    </xf>
    <xf numFmtId="0" fontId="42" fillId="0" borderId="0" xfId="0" applyFont="1" applyAlignment="1">
      <alignment horizontal="justify" vertical="center"/>
    </xf>
    <xf numFmtId="44" fontId="27" fillId="0" borderId="10" xfId="39" applyFont="1" applyFill="1" applyBorder="1" applyAlignment="1">
      <alignment/>
    </xf>
    <xf numFmtId="0" fontId="27" fillId="0" borderId="0" xfId="0" applyFont="1" applyAlignment="1">
      <alignment horizontal="justify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51" fillId="0" borderId="73" xfId="0" applyFont="1" applyBorder="1" applyAlignment="1">
      <alignment horizontal="justify" vertical="center"/>
    </xf>
    <xf numFmtId="0" fontId="51" fillId="0" borderId="50" xfId="0" applyFont="1" applyBorder="1" applyAlignment="1">
      <alignment horizontal="justify" vertical="center"/>
    </xf>
    <xf numFmtId="0" fontId="51" fillId="0" borderId="74" xfId="0" applyFont="1" applyBorder="1" applyAlignment="1">
      <alignment horizontal="justify" vertical="center"/>
    </xf>
    <xf numFmtId="0" fontId="51" fillId="0" borderId="40" xfId="0" applyFont="1" applyBorder="1" applyAlignment="1">
      <alignment horizontal="justify" vertical="center"/>
    </xf>
    <xf numFmtId="0" fontId="20" fillId="0" borderId="23" xfId="0" applyFont="1" applyBorder="1" applyAlignment="1">
      <alignment horizontal="justify" vertical="center"/>
    </xf>
    <xf numFmtId="0" fontId="20" fillId="0" borderId="31" xfId="0" applyFont="1" applyBorder="1" applyAlignment="1">
      <alignment horizontal="justify" vertical="center"/>
    </xf>
    <xf numFmtId="0" fontId="21" fillId="0" borderId="75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4" fillId="0" borderId="75" xfId="0" applyFont="1" applyBorder="1" applyAlignment="1">
      <alignment horizontal="justify" vertical="center"/>
    </xf>
    <xf numFmtId="0" fontId="24" fillId="0" borderId="43" xfId="0" applyFont="1" applyBorder="1" applyAlignment="1">
      <alignment horizontal="justify" vertical="center"/>
    </xf>
    <xf numFmtId="0" fontId="21" fillId="0" borderId="76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0" fillId="0" borderId="77" xfId="0" applyFont="1" applyBorder="1" applyAlignment="1">
      <alignment horizontal="justify" vertical="center" wrapText="1"/>
    </xf>
    <xf numFmtId="0" fontId="20" fillId="0" borderId="29" xfId="0" applyFont="1" applyBorder="1" applyAlignment="1">
      <alignment horizontal="justify" vertical="center"/>
    </xf>
    <xf numFmtId="0" fontId="20" fillId="0" borderId="78" xfId="0" applyFont="1" applyBorder="1" applyAlignment="1">
      <alignment horizontal="justify" vertical="center"/>
    </xf>
    <xf numFmtId="0" fontId="51" fillId="0" borderId="0" xfId="0" applyFont="1" applyAlignment="1">
      <alignment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vertical="center"/>
    </xf>
    <xf numFmtId="0" fontId="20" fillId="0" borderId="28" xfId="0" applyFont="1" applyBorder="1" applyAlignment="1">
      <alignment horizontal="justify" vertical="center" wrapText="1"/>
    </xf>
    <xf numFmtId="0" fontId="20" fillId="0" borderId="25" xfId="0" applyFont="1" applyBorder="1" applyAlignment="1">
      <alignment horizontal="justify" vertical="center"/>
    </xf>
    <xf numFmtId="0" fontId="20" fillId="0" borderId="18" xfId="0" applyFont="1" applyBorder="1" applyAlignment="1">
      <alignment horizontal="justify" vertical="center"/>
    </xf>
    <xf numFmtId="0" fontId="20" fillId="0" borderId="32" xfId="0" applyFont="1" applyBorder="1" applyAlignment="1">
      <alignment horizontal="justify" vertical="center"/>
    </xf>
    <xf numFmtId="0" fontId="20" fillId="0" borderId="34" xfId="0" applyFont="1" applyBorder="1" applyAlignment="1">
      <alignment horizontal="justify" vertical="center"/>
    </xf>
    <xf numFmtId="0" fontId="20" fillId="0" borderId="35" xfId="0" applyFont="1" applyBorder="1" applyAlignment="1">
      <alignment horizontal="justify" vertical="center"/>
    </xf>
    <xf numFmtId="0" fontId="20" fillId="0" borderId="21" xfId="0" applyFont="1" applyBorder="1" applyAlignment="1">
      <alignment horizontal="justify" vertical="center"/>
    </xf>
    <xf numFmtId="0" fontId="52" fillId="0" borderId="75" xfId="0" applyFont="1" applyBorder="1" applyAlignment="1">
      <alignment horizontal="justify" vertical="center"/>
    </xf>
    <xf numFmtId="0" fontId="52" fillId="0" borderId="47" xfId="0" applyFont="1" applyBorder="1" applyAlignment="1">
      <alignment horizontal="justify" vertical="center"/>
    </xf>
    <xf numFmtId="0" fontId="24" fillId="0" borderId="47" xfId="0" applyFont="1" applyBorder="1" applyAlignment="1">
      <alignment horizontal="justify" vertical="center"/>
    </xf>
    <xf numFmtId="0" fontId="20" fillId="0" borderId="55" xfId="0" applyFont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20" fillId="0" borderId="10" xfId="0" applyFont="1" applyBorder="1" applyAlignment="1">
      <alignment horizontal="justify"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50" xfId="0" applyFont="1" applyBorder="1" applyAlignment="1">
      <alignment horizontal="justify" vertical="center"/>
    </xf>
    <xf numFmtId="0" fontId="20" fillId="0" borderId="56" xfId="0" applyFont="1" applyBorder="1" applyAlignment="1">
      <alignment horizontal="justify" vertical="center"/>
    </xf>
    <xf numFmtId="0" fontId="20" fillId="0" borderId="51" xfId="0" applyFont="1" applyBorder="1" applyAlignment="1">
      <alignment horizontal="justify" vertical="center"/>
    </xf>
    <xf numFmtId="0" fontId="20" fillId="0" borderId="79" xfId="0" applyFont="1" applyBorder="1" applyAlignment="1">
      <alignment horizontal="left" vertical="center"/>
    </xf>
    <xf numFmtId="0" fontId="20" fillId="0" borderId="62" xfId="0" applyFont="1" applyBorder="1" applyAlignment="1">
      <alignment horizontal="left" vertical="center"/>
    </xf>
    <xf numFmtId="0" fontId="21" fillId="0" borderId="43" xfId="0" applyFont="1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48" fillId="0" borderId="0" xfId="0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4" fontId="21" fillId="0" borderId="80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5" fillId="0" borderId="59" xfId="0" applyNumberFormat="1" applyFont="1" applyBorder="1" applyAlignment="1">
      <alignment horizontal="justify" vertical="center"/>
    </xf>
    <xf numFmtId="4" fontId="25" fillId="0" borderId="31" xfId="0" applyNumberFormat="1" applyFont="1" applyBorder="1" applyAlignment="1">
      <alignment horizontal="justify" vertical="center"/>
    </xf>
    <xf numFmtId="0" fontId="27" fillId="0" borderId="33" xfId="0" applyFont="1" applyBorder="1" applyAlignment="1">
      <alignment horizontal="center" vertical="center" wrapText="1" shrinkToFit="1"/>
    </xf>
    <xf numFmtId="0" fontId="27" fillId="0" borderId="3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left" vertical="center"/>
    </xf>
    <xf numFmtId="165" fontId="22" fillId="0" borderId="0" xfId="0" applyNumberFormat="1" applyFont="1" applyAlignment="1">
      <alignment horizontal="center" vertical="center"/>
    </xf>
    <xf numFmtId="10" fontId="43" fillId="0" borderId="0" xfId="48" applyNumberFormat="1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2">
      <selection activeCell="G14" sqref="G14"/>
    </sheetView>
  </sheetViews>
  <sheetFormatPr defaultColWidth="9.00390625" defaultRowHeight="12.75"/>
  <cols>
    <col min="1" max="1" width="12.125" style="1" customWidth="1"/>
    <col min="2" max="2" width="14.125" style="1" customWidth="1"/>
    <col min="3" max="3" width="68.875" style="1" customWidth="1"/>
    <col min="4" max="16384" width="9.125" style="1" customWidth="1"/>
  </cols>
  <sheetData>
    <row r="1" spans="1:3" ht="57" customHeight="1">
      <c r="A1" s="272" t="s">
        <v>33</v>
      </c>
      <c r="B1" s="273"/>
      <c r="C1" s="273"/>
    </row>
    <row r="2" spans="1:3" ht="15">
      <c r="A2" s="33"/>
      <c r="B2" s="33"/>
      <c r="C2" s="33"/>
    </row>
    <row r="3" spans="1:4" ht="18">
      <c r="A3" s="32"/>
      <c r="B3" s="32"/>
      <c r="C3" s="32"/>
      <c r="D3" s="32"/>
    </row>
    <row r="4" spans="1:3" ht="18">
      <c r="A4" s="274" t="s">
        <v>142</v>
      </c>
      <c r="B4" s="274"/>
      <c r="C4" s="274"/>
    </row>
    <row r="5" spans="1:3" ht="15.75" customHeight="1">
      <c r="A5" s="279"/>
      <c r="B5" s="280"/>
      <c r="C5" s="280"/>
    </row>
    <row r="6" spans="1:3" ht="13.5" thickBot="1">
      <c r="A6" s="23"/>
      <c r="B6" s="23"/>
      <c r="C6" s="23"/>
    </row>
    <row r="7" ht="13.5" thickTop="1"/>
    <row r="9" spans="1:3" s="33" customFormat="1" ht="15.75">
      <c r="A9" s="11" t="s">
        <v>133</v>
      </c>
      <c r="B9" s="11"/>
      <c r="C9" s="11"/>
    </row>
    <row r="10" spans="1:3" s="33" customFormat="1" ht="15.75">
      <c r="A10" s="11"/>
      <c r="B10" s="11"/>
      <c r="C10" s="11"/>
    </row>
    <row r="11" spans="1:3" s="33" customFormat="1" ht="15.75">
      <c r="A11" s="282" t="s">
        <v>134</v>
      </c>
      <c r="B11" s="282"/>
      <c r="C11" s="282"/>
    </row>
    <row r="13" spans="1:3" s="33" customFormat="1" ht="15.75">
      <c r="A13" s="11" t="s">
        <v>135</v>
      </c>
      <c r="B13" s="11"/>
      <c r="C13" s="11"/>
    </row>
    <row r="14" spans="1:3" s="33" customFormat="1" ht="15.75">
      <c r="A14" s="11"/>
      <c r="B14" s="11"/>
      <c r="C14" s="11"/>
    </row>
    <row r="15" spans="1:3" s="33" customFormat="1" ht="15.75">
      <c r="A15" s="11" t="s">
        <v>32</v>
      </c>
      <c r="B15" s="11"/>
      <c r="C15" s="11"/>
    </row>
    <row r="16" spans="1:3" s="33" customFormat="1" ht="15.75">
      <c r="A16" s="11"/>
      <c r="B16" s="11"/>
      <c r="C16" s="11"/>
    </row>
    <row r="17" spans="1:3" s="33" customFormat="1" ht="33" customHeight="1">
      <c r="A17" s="281" t="s">
        <v>136</v>
      </c>
      <c r="B17" s="281"/>
      <c r="C17" s="281"/>
    </row>
    <row r="18" spans="1:3" s="33" customFormat="1" ht="15.75">
      <c r="A18" s="11"/>
      <c r="B18" s="11"/>
      <c r="C18" s="34" t="s">
        <v>137</v>
      </c>
    </row>
    <row r="19" spans="1:3" s="33" customFormat="1" ht="15.75">
      <c r="A19" s="11"/>
      <c r="B19" s="11"/>
      <c r="C19" s="34"/>
    </row>
    <row r="20" spans="1:3" s="33" customFormat="1" ht="33" customHeight="1">
      <c r="A20" s="277" t="s">
        <v>138</v>
      </c>
      <c r="B20" s="278"/>
      <c r="C20" s="278"/>
    </row>
    <row r="21" spans="1:3" s="33" customFormat="1" ht="15.75">
      <c r="A21" s="11"/>
      <c r="B21" s="11"/>
      <c r="C21" s="11"/>
    </row>
    <row r="22" spans="1:3" s="33" customFormat="1" ht="15.75">
      <c r="A22" s="11" t="s">
        <v>139</v>
      </c>
      <c r="B22" s="11"/>
      <c r="C22" s="11"/>
    </row>
    <row r="23" spans="1:3" s="33" customFormat="1" ht="15.75">
      <c r="A23" s="11"/>
      <c r="B23" s="11"/>
      <c r="C23" s="34" t="s">
        <v>137</v>
      </c>
    </row>
    <row r="24" spans="1:3" s="33" customFormat="1" ht="15.75">
      <c r="A24" s="11"/>
      <c r="B24" s="11"/>
      <c r="C24" s="11"/>
    </row>
    <row r="25" spans="1:3" s="33" customFormat="1" ht="15.75">
      <c r="A25" s="11" t="s">
        <v>140</v>
      </c>
      <c r="B25" s="11"/>
      <c r="C25" s="11"/>
    </row>
    <row r="26" spans="1:3" s="33" customFormat="1" ht="15.75">
      <c r="A26" s="11"/>
      <c r="B26" s="11"/>
      <c r="C26" s="34" t="s">
        <v>137</v>
      </c>
    </row>
    <row r="27" spans="1:3" s="33" customFormat="1" ht="15.75">
      <c r="A27" s="11"/>
      <c r="B27" s="11"/>
      <c r="C27" s="34"/>
    </row>
    <row r="28" spans="1:3" s="33" customFormat="1" ht="15.75">
      <c r="A28" s="11" t="s">
        <v>141</v>
      </c>
      <c r="B28" s="11"/>
      <c r="C28" s="11"/>
    </row>
    <row r="29" spans="1:3" s="33" customFormat="1" ht="15.75">
      <c r="A29" s="11"/>
      <c r="B29" s="11"/>
      <c r="C29" s="34" t="s">
        <v>137</v>
      </c>
    </row>
    <row r="30" spans="1:3" s="33" customFormat="1" ht="15.75">
      <c r="A30" s="11"/>
      <c r="B30" s="11"/>
      <c r="C30" s="34"/>
    </row>
    <row r="31" spans="1:3" ht="15" customHeight="1">
      <c r="A31" s="13"/>
      <c r="B31" s="13"/>
      <c r="C31" s="13"/>
    </row>
    <row r="32" spans="1:3" ht="60" customHeight="1">
      <c r="A32" s="275" t="s">
        <v>132</v>
      </c>
      <c r="B32" s="276"/>
      <c r="C32" s="276"/>
    </row>
    <row r="33" spans="1:3" ht="12.75">
      <c r="A33" s="13"/>
      <c r="B33" s="13"/>
      <c r="C33" s="13"/>
    </row>
    <row r="34" spans="1:3" ht="12.75">
      <c r="A34" s="35"/>
      <c r="B34" s="36"/>
      <c r="C34" s="37"/>
    </row>
    <row r="37" spans="1:12" s="39" customFormat="1" ht="12.75">
      <c r="A37" s="260" t="s">
        <v>36</v>
      </c>
      <c r="B37" s="260"/>
      <c r="C37" s="260"/>
      <c r="D37" s="260"/>
      <c r="E37" s="260"/>
      <c r="F37" s="260"/>
      <c r="G37" s="260"/>
      <c r="H37" s="260"/>
      <c r="I37" s="260"/>
      <c r="J37" s="38"/>
      <c r="K37" s="38"/>
      <c r="L37" s="38"/>
    </row>
    <row r="38" spans="1:12" s="39" customFormat="1" ht="12.75">
      <c r="A38" s="40"/>
      <c r="C38" s="41"/>
      <c r="D38" s="41"/>
      <c r="E38" s="42"/>
      <c r="F38" s="43"/>
      <c r="G38" s="43"/>
      <c r="H38" s="43"/>
      <c r="I38" s="44"/>
      <c r="J38" s="38"/>
      <c r="K38" s="38"/>
      <c r="L38" s="38"/>
    </row>
    <row r="39" spans="1:12" s="39" customFormat="1" ht="12.75">
      <c r="A39" s="40"/>
      <c r="C39" s="41"/>
      <c r="D39" s="41"/>
      <c r="E39" s="42"/>
      <c r="F39" s="43"/>
      <c r="G39" s="43"/>
      <c r="H39" s="43"/>
      <c r="I39" s="44"/>
      <c r="J39" s="38"/>
      <c r="K39" s="38"/>
      <c r="L39" s="38"/>
    </row>
    <row r="40" spans="1:12" s="39" customFormat="1" ht="12.75" customHeight="1">
      <c r="A40" s="271" t="s">
        <v>37</v>
      </c>
      <c r="B40" s="271"/>
      <c r="C40" s="271"/>
      <c r="D40" s="261"/>
      <c r="E40" s="261"/>
      <c r="F40" s="261"/>
      <c r="G40" s="261"/>
      <c r="H40" s="261"/>
      <c r="I40" s="261"/>
      <c r="J40" s="38"/>
      <c r="K40" s="38"/>
      <c r="L40" s="38"/>
    </row>
  </sheetData>
  <sheetProtection/>
  <mergeCells count="8">
    <mergeCell ref="A40:C40"/>
    <mergeCell ref="A1:C1"/>
    <mergeCell ref="A4:C4"/>
    <mergeCell ref="A32:C32"/>
    <mergeCell ref="A20:C20"/>
    <mergeCell ref="A5:C5"/>
    <mergeCell ref="A17:C17"/>
    <mergeCell ref="A11:C11"/>
  </mergeCells>
  <printOptions/>
  <pageMargins left="0.32" right="0.31" top="0.44" bottom="0.54" header="0.28" footer="0.36"/>
  <pageSetup horizontalDpi="600" verticalDpi="600" orientation="portrait" paperSize="9" r:id="rId1"/>
  <headerFooter alignWithMargins="0">
    <oddFooter>&amp;L&amp;F&amp;CStránka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P62"/>
  <sheetViews>
    <sheetView view="pageBreakPreview" zoomScaleSheetLayoutView="100" zoomScalePageLayoutView="0" workbookViewId="0" topLeftCell="A31">
      <selection activeCell="Q38" sqref="Q38"/>
    </sheetView>
  </sheetViews>
  <sheetFormatPr defaultColWidth="9.00390625" defaultRowHeight="12.75"/>
  <cols>
    <col min="1" max="1" width="9.625" style="1" customWidth="1"/>
    <col min="2" max="2" width="5.25390625" style="1" customWidth="1"/>
    <col min="3" max="3" width="38.875" style="26" customWidth="1"/>
    <col min="4" max="4" width="11.25390625" style="1" customWidth="1"/>
    <col min="5" max="5" width="11.00390625" style="1" customWidth="1"/>
    <col min="6" max="6" width="13.875" style="1" customWidth="1"/>
    <col min="7" max="7" width="8.75390625" style="58" customWidth="1"/>
    <col min="8" max="80" width="9.125" style="2" customWidth="1"/>
    <col min="81" max="16384" width="9.125" style="1" customWidth="1"/>
  </cols>
  <sheetData>
    <row r="1" spans="1:7" ht="24" customHeight="1">
      <c r="A1" s="286">
        <v>2019</v>
      </c>
      <c r="B1" s="286"/>
      <c r="C1" s="286"/>
      <c r="D1" s="286"/>
      <c r="E1" s="286"/>
      <c r="F1" s="286"/>
      <c r="G1" s="286"/>
    </row>
    <row r="2" spans="1:7" ht="33" customHeight="1">
      <c r="A2" s="265" t="s">
        <v>6</v>
      </c>
      <c r="B2" s="265"/>
      <c r="C2" s="265"/>
      <c r="D2" s="265"/>
      <c r="E2" s="265"/>
      <c r="F2" s="265"/>
      <c r="G2" s="265"/>
    </row>
    <row r="3" spans="1:7" ht="25.5" customHeight="1">
      <c r="A3" s="265" t="s">
        <v>143</v>
      </c>
      <c r="B3" s="265"/>
      <c r="C3" s="265"/>
      <c r="D3" s="265"/>
      <c r="E3" s="265"/>
      <c r="F3" s="265"/>
      <c r="G3" s="265"/>
    </row>
    <row r="4" spans="2:6" ht="12.75">
      <c r="B4" s="30"/>
      <c r="C4" s="14"/>
      <c r="D4" s="30"/>
      <c r="E4" s="57"/>
      <c r="F4" s="57"/>
    </row>
    <row r="5" spans="1:80" s="33" customFormat="1" ht="15.75">
      <c r="A5" s="29" t="s">
        <v>38</v>
      </c>
      <c r="B5" s="266" t="s">
        <v>21</v>
      </c>
      <c r="C5" s="266"/>
      <c r="D5" s="59" t="s">
        <v>22</v>
      </c>
      <c r="E5" s="59" t="s">
        <v>23</v>
      </c>
      <c r="F5" s="59" t="s">
        <v>39</v>
      </c>
      <c r="G5" s="60" t="s">
        <v>24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</row>
    <row r="6" spans="1:7" ht="5.25" customHeight="1">
      <c r="A6" s="30"/>
      <c r="D6" s="229"/>
      <c r="E6" s="259"/>
      <c r="F6" s="259"/>
      <c r="G6" s="74"/>
    </row>
    <row r="7" spans="1:80" s="3" customFormat="1" ht="18.75" customHeight="1">
      <c r="A7" s="105"/>
      <c r="B7" s="2">
        <v>2133</v>
      </c>
      <c r="C7" s="26" t="s">
        <v>94</v>
      </c>
      <c r="D7" s="10">
        <v>3</v>
      </c>
      <c r="E7" s="140">
        <v>3</v>
      </c>
      <c r="F7" s="140">
        <v>0</v>
      </c>
      <c r="G7" s="74">
        <f aca="true" t="shared" si="0" ref="G7:G12">ROUND(F7/E7,2)</f>
        <v>0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s="3" customFormat="1" ht="18.75" customHeight="1">
      <c r="A8" s="105"/>
      <c r="B8" s="2">
        <v>2141</v>
      </c>
      <c r="C8" s="26" t="s">
        <v>26</v>
      </c>
      <c r="D8" s="10">
        <v>0.3</v>
      </c>
      <c r="E8" s="140">
        <v>0.3</v>
      </c>
      <c r="F8" s="140">
        <v>0.34</v>
      </c>
      <c r="G8" s="74">
        <f t="shared" si="0"/>
        <v>1.13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94" s="3" customFormat="1" ht="25.5">
      <c r="A9" s="134" t="s">
        <v>88</v>
      </c>
      <c r="B9" s="135">
        <v>2324</v>
      </c>
      <c r="C9" s="136" t="s">
        <v>95</v>
      </c>
      <c r="D9" s="106">
        <v>0</v>
      </c>
      <c r="E9" s="106">
        <f>67.27+190.19+1087.85</f>
        <v>1345.31</v>
      </c>
      <c r="F9" s="106">
        <f>51.41+145.35+831.37</f>
        <v>1028.13</v>
      </c>
      <c r="G9" s="141">
        <f>ROUND(F9/E9,2)</f>
        <v>0.76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</row>
    <row r="10" spans="1:94" s="3" customFormat="1" ht="25.5">
      <c r="A10" s="134" t="s">
        <v>0</v>
      </c>
      <c r="B10" s="135">
        <v>4121</v>
      </c>
      <c r="C10" s="136" t="s">
        <v>25</v>
      </c>
      <c r="D10" s="106">
        <v>127.25</v>
      </c>
      <c r="E10" s="106">
        <v>127.25</v>
      </c>
      <c r="F10" s="106">
        <v>127.25</v>
      </c>
      <c r="G10" s="141">
        <f t="shared" si="0"/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</row>
    <row r="11" spans="1:94" s="3" customFormat="1" ht="14.25">
      <c r="A11" s="134" t="s">
        <v>144</v>
      </c>
      <c r="B11" s="135">
        <v>4122</v>
      </c>
      <c r="C11" s="136" t="s">
        <v>145</v>
      </c>
      <c r="D11" s="106">
        <v>0</v>
      </c>
      <c r="E11" s="106">
        <v>5</v>
      </c>
      <c r="F11" s="106">
        <v>5</v>
      </c>
      <c r="G11" s="141">
        <f t="shared" si="0"/>
        <v>1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</row>
    <row r="12" spans="1:94" s="3" customFormat="1" ht="14.25">
      <c r="A12" s="134" t="s">
        <v>89</v>
      </c>
      <c r="B12" s="135">
        <v>4121</v>
      </c>
      <c r="C12" s="136" t="s">
        <v>124</v>
      </c>
      <c r="D12" s="106">
        <v>365.37</v>
      </c>
      <c r="E12" s="106">
        <v>0</v>
      </c>
      <c r="F12" s="106">
        <v>0</v>
      </c>
      <c r="G12" s="141">
        <v>0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</row>
    <row r="13" spans="1:7" s="62" customFormat="1" ht="5.25" customHeight="1" thickBot="1">
      <c r="A13" s="63"/>
      <c r="B13" s="5"/>
      <c r="C13" s="6"/>
      <c r="D13" s="64"/>
      <c r="E13" s="64"/>
      <c r="F13" s="64"/>
      <c r="G13" s="65"/>
    </row>
    <row r="14" spans="1:94" ht="3.75" customHeight="1">
      <c r="A14" s="66"/>
      <c r="B14" s="8"/>
      <c r="C14" s="9"/>
      <c r="D14" s="10"/>
      <c r="E14" s="10"/>
      <c r="F14" s="10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s="33" customFormat="1" ht="15.75">
      <c r="A15" s="11" t="s">
        <v>1</v>
      </c>
      <c r="B15" s="11"/>
      <c r="C15" s="56"/>
      <c r="D15" s="12">
        <f>SUM(D7:D13)</f>
        <v>495.92</v>
      </c>
      <c r="E15" s="12">
        <f>SUM(E6:E13)</f>
        <v>1480.86</v>
      </c>
      <c r="F15" s="12">
        <f>SUM(F6:F13)</f>
        <v>1160.72</v>
      </c>
      <c r="G15" s="343">
        <f>ROUND(F15/E15,2)</f>
        <v>0.78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</row>
    <row r="16" spans="1:94" ht="12.75">
      <c r="A16" s="30"/>
      <c r="B16" s="13"/>
      <c r="C16" s="14"/>
      <c r="D16" s="15"/>
      <c r="E16" s="15"/>
      <c r="F16" s="15"/>
      <c r="G16" s="67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ht="12.75">
      <c r="A17" s="30"/>
      <c r="D17" s="27"/>
      <c r="E17" s="27"/>
      <c r="F17" s="27"/>
      <c r="G17" s="68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s="33" customFormat="1" ht="15.75">
      <c r="A18" s="29" t="s">
        <v>38</v>
      </c>
      <c r="B18" s="266" t="s">
        <v>27</v>
      </c>
      <c r="C18" s="266"/>
      <c r="D18" s="59" t="str">
        <f>D5</f>
        <v>SR</v>
      </c>
      <c r="E18" s="59" t="str">
        <f>E5</f>
        <v>UR</v>
      </c>
      <c r="F18" s="59" t="str">
        <f>F5</f>
        <v>Skutečnost</v>
      </c>
      <c r="G18" s="60" t="str">
        <f>G5</f>
        <v>%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</row>
    <row r="19" spans="1:94" s="3" customFormat="1" ht="18.75" customHeight="1">
      <c r="A19" s="134" t="s">
        <v>90</v>
      </c>
      <c r="B19" s="135"/>
      <c r="C19" s="136" t="s">
        <v>91</v>
      </c>
      <c r="D19" s="106">
        <v>15</v>
      </c>
      <c r="E19" s="106">
        <v>15</v>
      </c>
      <c r="F19" s="106">
        <v>0</v>
      </c>
      <c r="G19" s="74">
        <f aca="true" t="shared" si="1" ref="G19:G25">ROUND(F19/E19,2)</f>
        <v>0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</row>
    <row r="20" spans="1:94" s="3" customFormat="1" ht="18.75" customHeight="1">
      <c r="A20" s="137" t="s">
        <v>31</v>
      </c>
      <c r="B20" s="138"/>
      <c r="C20" s="139" t="s">
        <v>2</v>
      </c>
      <c r="D20" s="140">
        <v>63</v>
      </c>
      <c r="E20" s="140">
        <v>63</v>
      </c>
      <c r="F20" s="140">
        <v>44.04</v>
      </c>
      <c r="G20" s="74">
        <f t="shared" si="1"/>
        <v>0.7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</row>
    <row r="21" spans="1:94" s="3" customFormat="1" ht="27" customHeight="1">
      <c r="A21" s="137" t="s">
        <v>92</v>
      </c>
      <c r="B21" s="138"/>
      <c r="C21" s="262" t="s">
        <v>130</v>
      </c>
      <c r="D21" s="140">
        <v>349.74</v>
      </c>
      <c r="E21" s="140">
        <v>59.74</v>
      </c>
      <c r="F21" s="140">
        <v>58.5</v>
      </c>
      <c r="G21" s="74">
        <f t="shared" si="1"/>
        <v>0.98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</row>
    <row r="22" spans="1:94" s="3" customFormat="1" ht="18.75" customHeight="1">
      <c r="A22" s="134" t="s">
        <v>88</v>
      </c>
      <c r="B22" s="135"/>
      <c r="C22" s="136" t="s">
        <v>96</v>
      </c>
      <c r="D22" s="106">
        <v>0</v>
      </c>
      <c r="E22" s="106">
        <v>1468.91</v>
      </c>
      <c r="F22" s="106">
        <v>1151.5</v>
      </c>
      <c r="G22" s="74">
        <f t="shared" si="1"/>
        <v>0.78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</row>
    <row r="23" spans="1:94" s="3" customFormat="1" ht="18.75" customHeight="1">
      <c r="A23" s="134" t="s">
        <v>144</v>
      </c>
      <c r="B23" s="135"/>
      <c r="C23" s="136" t="s">
        <v>146</v>
      </c>
      <c r="D23" s="106">
        <v>0</v>
      </c>
      <c r="E23" s="106">
        <v>30</v>
      </c>
      <c r="F23" s="106">
        <v>29.96</v>
      </c>
      <c r="G23" s="141">
        <f>ROUND(F23/E23,2)</f>
        <v>1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</row>
    <row r="24" spans="1:94" s="3" customFormat="1" ht="18.75" customHeight="1">
      <c r="A24" s="134" t="s">
        <v>123</v>
      </c>
      <c r="B24" s="135"/>
      <c r="C24" s="136" t="s">
        <v>125</v>
      </c>
      <c r="D24" s="106">
        <v>0</v>
      </c>
      <c r="E24" s="106">
        <v>229.65</v>
      </c>
      <c r="F24" s="106">
        <v>229.65</v>
      </c>
      <c r="G24" s="74">
        <f t="shared" si="1"/>
        <v>1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</row>
    <row r="25" spans="1:94" s="3" customFormat="1" ht="18.75" customHeight="1">
      <c r="A25" s="134" t="s">
        <v>89</v>
      </c>
      <c r="B25" s="135"/>
      <c r="C25" s="136" t="s">
        <v>126</v>
      </c>
      <c r="D25" s="106">
        <v>0</v>
      </c>
      <c r="E25" s="106">
        <v>343</v>
      </c>
      <c r="F25" s="106">
        <v>343</v>
      </c>
      <c r="G25" s="74">
        <f t="shared" si="1"/>
        <v>1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</row>
    <row r="26" spans="1:94" s="3" customFormat="1" ht="5.25" customHeight="1" thickBot="1">
      <c r="A26" s="63"/>
      <c r="B26" s="5"/>
      <c r="C26" s="6"/>
      <c r="D26" s="7"/>
      <c r="E26" s="7"/>
      <c r="F26" s="7"/>
      <c r="G26" s="75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</row>
    <row r="27" spans="1:6" ht="3.75" customHeight="1">
      <c r="A27" s="66"/>
      <c r="B27" s="2"/>
      <c r="C27" s="16"/>
      <c r="D27" s="10"/>
      <c r="E27" s="10"/>
      <c r="F27" s="10"/>
    </row>
    <row r="28" spans="1:80" s="33" customFormat="1" ht="15.75">
      <c r="A28" s="11" t="s">
        <v>3</v>
      </c>
      <c r="B28" s="11"/>
      <c r="C28" s="56"/>
      <c r="D28" s="12">
        <f>SUM(D19:D26)</f>
        <v>427.74</v>
      </c>
      <c r="E28" s="12">
        <f>SUM(E19:E26)</f>
        <v>2209.3</v>
      </c>
      <c r="F28" s="12">
        <f>SUM(F19:F26)</f>
        <v>1856.65</v>
      </c>
      <c r="G28" s="74">
        <f>ROUND(F28/E28,2)</f>
        <v>0.84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</row>
    <row r="29" spans="1:7" ht="12.75">
      <c r="A29" s="30"/>
      <c r="B29" s="13"/>
      <c r="C29" s="14"/>
      <c r="D29" s="15"/>
      <c r="E29" s="15"/>
      <c r="F29" s="15"/>
      <c r="G29" s="67"/>
    </row>
    <row r="30" spans="1:80" s="3" customFormat="1" ht="15">
      <c r="A30" s="31"/>
      <c r="B30" s="17"/>
      <c r="C30" s="18"/>
      <c r="D30" s="19"/>
      <c r="E30" s="19"/>
      <c r="F30" s="19"/>
      <c r="G30" s="67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</row>
    <row r="31" spans="1:80" s="3" customFormat="1" ht="15">
      <c r="A31" s="31"/>
      <c r="B31" s="20" t="s">
        <v>28</v>
      </c>
      <c r="C31" s="69"/>
      <c r="D31" s="21">
        <f>SUM(D15-D28)</f>
        <v>68.18</v>
      </c>
      <c r="E31" s="21">
        <f>SUM(E15-E28)</f>
        <v>-728.4400000000003</v>
      </c>
      <c r="F31" s="21">
        <f>SUM(F15-F28)</f>
        <v>-695.9300000000001</v>
      </c>
      <c r="G31" s="74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</row>
    <row r="32" spans="1:80" s="3" customFormat="1" ht="15">
      <c r="A32" s="31"/>
      <c r="B32" s="20"/>
      <c r="C32" s="69"/>
      <c r="D32" s="21"/>
      <c r="E32" s="21"/>
      <c r="F32" s="21"/>
      <c r="G32" s="70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</row>
    <row r="33" spans="2:80" s="3" customFormat="1" ht="14.25">
      <c r="B33" s="20" t="s">
        <v>30</v>
      </c>
      <c r="C33" s="69"/>
      <c r="D33" s="21">
        <f>-D31</f>
        <v>-68.18</v>
      </c>
      <c r="E33" s="21">
        <f>-E31</f>
        <v>728.4400000000003</v>
      </c>
      <c r="F33" s="21">
        <f>-F31</f>
        <v>695.9300000000001</v>
      </c>
      <c r="G33" s="74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</row>
    <row r="34" spans="2:80" s="3" customFormat="1" ht="14.25">
      <c r="B34" s="20"/>
      <c r="C34" s="69"/>
      <c r="D34" s="20"/>
      <c r="E34" s="20"/>
      <c r="F34" s="20"/>
      <c r="G34" s="70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</row>
    <row r="35" spans="2:6" ht="12.75">
      <c r="B35" s="22"/>
      <c r="C35" s="25"/>
      <c r="D35" s="22"/>
      <c r="E35" s="22"/>
      <c r="F35" s="22"/>
    </row>
    <row r="36" spans="1:7" ht="14.25">
      <c r="A36" s="287" t="s">
        <v>41</v>
      </c>
      <c r="B36" s="287"/>
      <c r="C36" s="287"/>
      <c r="D36" s="263">
        <v>43830</v>
      </c>
      <c r="E36" s="263"/>
      <c r="F36" s="230"/>
      <c r="G36" s="54"/>
    </row>
    <row r="37" spans="1:7" ht="15">
      <c r="A37" s="231"/>
      <c r="B37" s="231"/>
      <c r="C37" s="232"/>
      <c r="D37" s="232"/>
      <c r="E37" s="233"/>
      <c r="F37" s="234"/>
      <c r="G37" s="54"/>
    </row>
    <row r="38" spans="1:7" ht="15">
      <c r="A38" s="231"/>
      <c r="B38" s="231"/>
      <c r="C38" s="232" t="s">
        <v>42</v>
      </c>
      <c r="D38" s="264">
        <v>819826.31</v>
      </c>
      <c r="E38" s="264"/>
      <c r="F38" s="230"/>
      <c r="G38" s="54"/>
    </row>
    <row r="39" spans="1:7" ht="3.75" customHeight="1">
      <c r="A39" s="231"/>
      <c r="B39" s="231"/>
      <c r="C39" s="235"/>
      <c r="D39" s="236"/>
      <c r="E39" s="237"/>
      <c r="F39" s="238"/>
      <c r="G39" s="54"/>
    </row>
    <row r="40" spans="1:7" ht="6" customHeight="1">
      <c r="A40" s="231"/>
      <c r="B40" s="231"/>
      <c r="C40" s="239"/>
      <c r="D40" s="240"/>
      <c r="E40" s="241"/>
      <c r="F40" s="238"/>
      <c r="G40" s="54"/>
    </row>
    <row r="41" spans="1:7" ht="15.75" thickBot="1">
      <c r="A41" s="239"/>
      <c r="B41" s="242"/>
      <c r="C41" s="243" t="s">
        <v>43</v>
      </c>
      <c r="D41" s="284">
        <f>D38</f>
        <v>819826.31</v>
      </c>
      <c r="E41" s="284"/>
      <c r="F41" s="238"/>
      <c r="G41" s="54"/>
    </row>
    <row r="42" spans="1:7" ht="12.75">
      <c r="A42" s="39"/>
      <c r="B42" s="76"/>
      <c r="C42" s="39"/>
      <c r="D42" s="39"/>
      <c r="E42" s="39"/>
      <c r="F42" s="77"/>
      <c r="G42" s="77"/>
    </row>
    <row r="43" spans="1:7" ht="12.75">
      <c r="A43" s="39"/>
      <c r="B43" s="76"/>
      <c r="C43" s="39"/>
      <c r="D43" s="39"/>
      <c r="E43" s="39"/>
      <c r="F43" s="39"/>
      <c r="G43" s="39"/>
    </row>
    <row r="44" spans="1:7" ht="16.5" customHeight="1">
      <c r="A44" s="285" t="s">
        <v>147</v>
      </c>
      <c r="B44" s="285"/>
      <c r="C44" s="285"/>
      <c r="D44" s="285"/>
      <c r="E44" s="285"/>
      <c r="F44" s="285"/>
      <c r="G44" s="285"/>
    </row>
    <row r="45" spans="1:7" ht="15" customHeight="1">
      <c r="A45" s="17" t="s">
        <v>148</v>
      </c>
      <c r="B45" s="80"/>
      <c r="C45" s="80"/>
      <c r="D45" s="80"/>
      <c r="E45" s="80"/>
      <c r="F45" s="80"/>
      <c r="G45" s="80"/>
    </row>
    <row r="46" spans="1:7" ht="15" customHeight="1">
      <c r="A46" s="13"/>
      <c r="B46" s="80"/>
      <c r="C46" s="80"/>
      <c r="D46" s="80"/>
      <c r="E46" s="80"/>
      <c r="F46" s="80"/>
      <c r="G46" s="80"/>
    </row>
    <row r="47" spans="1:7" ht="36" customHeight="1">
      <c r="A47" s="286">
        <f>A1</f>
        <v>2019</v>
      </c>
      <c r="B47" s="286"/>
      <c r="C47" s="286"/>
      <c r="D47" s="286"/>
      <c r="E47" s="286"/>
      <c r="F47" s="286"/>
      <c r="G47" s="286"/>
    </row>
    <row r="48" spans="1:7" ht="18" customHeight="1">
      <c r="A48" s="78"/>
      <c r="B48" s="78"/>
      <c r="C48" s="78"/>
      <c r="D48" s="78"/>
      <c r="E48" s="78"/>
      <c r="F48" s="78"/>
      <c r="G48" s="78"/>
    </row>
    <row r="49" spans="1:7" ht="28.5" customHeight="1">
      <c r="A49" s="283" t="s">
        <v>149</v>
      </c>
      <c r="B49" s="283"/>
      <c r="C49" s="283"/>
      <c r="D49" s="283"/>
      <c r="E49" s="283"/>
      <c r="F49" s="283"/>
      <c r="G49" s="283"/>
    </row>
    <row r="50" spans="1:5" ht="28.5" customHeight="1" thickBot="1">
      <c r="A50" s="14"/>
      <c r="B50" s="107" t="s">
        <v>97</v>
      </c>
      <c r="C50" s="107" t="s">
        <v>98</v>
      </c>
      <c r="D50" s="110" t="s">
        <v>99</v>
      </c>
      <c r="E50" s="111" t="s">
        <v>100</v>
      </c>
    </row>
    <row r="51" spans="1:5" ht="15.75" customHeight="1">
      <c r="A51" s="14"/>
      <c r="B51" s="14">
        <v>104</v>
      </c>
      <c r="C51" s="14" t="s">
        <v>93</v>
      </c>
      <c r="D51" s="27">
        <f>E9-F9</f>
        <v>317.17999999999984</v>
      </c>
      <c r="E51" s="27">
        <f>E22-F22</f>
        <v>317.4100000000001</v>
      </c>
    </row>
    <row r="52" spans="1:5" ht="15.75" customHeight="1" thickBot="1">
      <c r="A52" s="14"/>
      <c r="B52" s="108"/>
      <c r="C52" s="108"/>
      <c r="D52" s="109"/>
      <c r="E52" s="109"/>
    </row>
    <row r="53" spans="1:5" ht="23.25" customHeight="1" thickTop="1">
      <c r="A53" s="14"/>
      <c r="B53" s="14"/>
      <c r="C53" s="14"/>
      <c r="D53" s="15">
        <f>SUM(D51:D52)</f>
        <v>317.17999999999984</v>
      </c>
      <c r="E53" s="15">
        <f>SUM(E51:E52)</f>
        <v>317.4100000000001</v>
      </c>
    </row>
    <row r="54" spans="1:5" ht="28.5" customHeight="1">
      <c r="A54" s="14"/>
      <c r="B54" s="14"/>
      <c r="C54" s="14"/>
      <c r="D54" s="27"/>
      <c r="E54" s="27"/>
    </row>
    <row r="55" ht="20.25" customHeight="1"/>
    <row r="59" spans="2:6" ht="12.75">
      <c r="B59" s="71"/>
      <c r="C59" s="28"/>
      <c r="D59" s="24"/>
      <c r="E59" s="24"/>
      <c r="F59" s="24"/>
    </row>
    <row r="60" spans="2:6" ht="12.75">
      <c r="B60" s="22"/>
      <c r="C60" s="25"/>
      <c r="D60" s="22"/>
      <c r="E60" s="22"/>
      <c r="F60" s="22"/>
    </row>
    <row r="61" spans="2:6" ht="12.75">
      <c r="B61" s="22"/>
      <c r="C61" s="25"/>
      <c r="D61" s="22"/>
      <c r="E61" s="22"/>
      <c r="F61" s="22"/>
    </row>
    <row r="62" spans="2:6" ht="12.75">
      <c r="B62" s="22"/>
      <c r="C62" s="25"/>
      <c r="D62" s="22"/>
      <c r="E62" s="22"/>
      <c r="F62" s="22"/>
    </row>
  </sheetData>
  <sheetProtection/>
  <mergeCells count="12">
    <mergeCell ref="A1:G1"/>
    <mergeCell ref="A36:C36"/>
    <mergeCell ref="D36:E36"/>
    <mergeCell ref="D38:E38"/>
    <mergeCell ref="A2:G2"/>
    <mergeCell ref="A3:G3"/>
    <mergeCell ref="B5:C5"/>
    <mergeCell ref="B18:C18"/>
    <mergeCell ref="A49:G49"/>
    <mergeCell ref="D41:E41"/>
    <mergeCell ref="A44:G44"/>
    <mergeCell ref="A47:G47"/>
  </mergeCells>
  <printOptions/>
  <pageMargins left="0.4" right="0.2" top="0.8" bottom="0.46" header="0.29" footer="0.18"/>
  <pageSetup horizontalDpi="600" verticalDpi="600" orientation="portrait" paperSize="9" r:id="rId1"/>
  <headerFooter alignWithMargins="0">
    <oddHeader>&amp;C&amp;"Arial,Tučné"&amp;14&amp;EPříloha č. 1
&amp;12závěrečného účtu Stříbrského regionu za rok</oddHeader>
    <oddFooter>&amp;L&amp;F&amp;CStránka &amp;P&amp;R&amp;A</oddFooter>
  </headerFooter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25">
      <selection activeCell="C14" sqref="C14"/>
    </sheetView>
  </sheetViews>
  <sheetFormatPr defaultColWidth="9.00390625" defaultRowHeight="12.75"/>
  <cols>
    <col min="1" max="1" width="5.00390625" style="1" customWidth="1"/>
    <col min="2" max="2" width="43.25390625" style="1" customWidth="1"/>
    <col min="3" max="3" width="16.75390625" style="1" customWidth="1"/>
    <col min="4" max="4" width="13.125" style="1" customWidth="1"/>
    <col min="5" max="5" width="15.625" style="1" customWidth="1"/>
    <col min="6" max="6" width="9.125" style="1" customWidth="1"/>
    <col min="7" max="7" width="16.00390625" style="1" customWidth="1"/>
    <col min="8" max="8" width="14.75390625" style="1" customWidth="1"/>
    <col min="9" max="9" width="15.75390625" style="1" customWidth="1"/>
    <col min="10" max="16384" width="9.125" style="1" customWidth="1"/>
  </cols>
  <sheetData>
    <row r="1" spans="1:10" ht="26.25">
      <c r="A1" s="286">
        <f>'příloha 1- výsledek hospodaření'!A1:G1</f>
        <v>2019</v>
      </c>
      <c r="B1" s="286"/>
      <c r="C1" s="286"/>
      <c r="D1" s="286"/>
      <c r="E1" s="286"/>
      <c r="F1" s="79"/>
      <c r="G1" s="79"/>
      <c r="H1" s="79"/>
      <c r="I1" s="79"/>
      <c r="J1" s="81"/>
    </row>
    <row r="2" spans="3:10" ht="16.5" customHeight="1">
      <c r="C2" s="13"/>
      <c r="D2" s="13"/>
      <c r="E2" s="13"/>
      <c r="F2" s="13"/>
      <c r="G2" s="13"/>
      <c r="H2" s="13"/>
      <c r="I2" s="13"/>
      <c r="J2" s="13"/>
    </row>
    <row r="3" spans="1:11" ht="25.5" customHeight="1">
      <c r="A3" s="273" t="s">
        <v>150</v>
      </c>
      <c r="B3" s="273"/>
      <c r="C3" s="273"/>
      <c r="D3" s="273"/>
      <c r="E3" s="273"/>
      <c r="F3" s="32"/>
      <c r="G3" s="32"/>
      <c r="H3" s="32"/>
      <c r="I3" s="32"/>
      <c r="J3" s="45"/>
      <c r="K3" s="45"/>
    </row>
    <row r="4" spans="2:9" ht="26.25" customHeight="1" thickBot="1">
      <c r="B4" s="2"/>
      <c r="C4" s="2"/>
      <c r="D4" s="2"/>
      <c r="E4" s="2"/>
      <c r="F4" s="2"/>
      <c r="G4" s="2"/>
      <c r="H4" s="2"/>
      <c r="I4" s="2"/>
    </row>
    <row r="5" spans="1:11" s="3" customFormat="1" ht="29.25" customHeight="1" thickBot="1">
      <c r="A5" s="294" t="s">
        <v>44</v>
      </c>
      <c r="B5" s="295"/>
      <c r="C5" s="82" t="s">
        <v>45</v>
      </c>
      <c r="D5" s="82" t="s">
        <v>46</v>
      </c>
      <c r="E5" s="83" t="s">
        <v>47</v>
      </c>
      <c r="F5" s="16"/>
      <c r="G5" s="16"/>
      <c r="H5" s="16"/>
      <c r="I5" s="16"/>
      <c r="J5" s="4"/>
      <c r="K5" s="4"/>
    </row>
    <row r="6" spans="1:11" s="3" customFormat="1" ht="36.75" customHeight="1" thickBot="1">
      <c r="A6" s="296" t="s">
        <v>48</v>
      </c>
      <c r="B6" s="297"/>
      <c r="C6" s="151"/>
      <c r="D6" s="152"/>
      <c r="E6" s="153"/>
      <c r="F6" s="16"/>
      <c r="G6" s="16"/>
      <c r="H6" s="16"/>
      <c r="I6" s="16"/>
      <c r="J6" s="4"/>
      <c r="K6" s="4"/>
    </row>
    <row r="7" spans="1:11" s="3" customFormat="1" ht="25.5" customHeight="1" thickBot="1">
      <c r="A7" s="290" t="s">
        <v>107</v>
      </c>
      <c r="B7" s="291"/>
      <c r="C7" s="148"/>
      <c r="D7" s="149"/>
      <c r="E7" s="150"/>
      <c r="F7" s="16"/>
      <c r="G7" s="16"/>
      <c r="H7" s="16"/>
      <c r="I7" s="16"/>
      <c r="J7" s="4"/>
      <c r="K7" s="4"/>
    </row>
    <row r="8" spans="1:9" s="3" customFormat="1" ht="25.5" customHeight="1" thickTop="1">
      <c r="A8" s="292" t="s">
        <v>49</v>
      </c>
      <c r="B8" s="293"/>
      <c r="C8" s="245">
        <v>8307669.2</v>
      </c>
      <c r="D8" s="244">
        <v>0</v>
      </c>
      <c r="E8" s="84">
        <f>SUM(C8:D8)</f>
        <v>8307669.2</v>
      </c>
      <c r="F8" s="2"/>
      <c r="G8" s="2"/>
      <c r="H8" s="2"/>
      <c r="I8" s="2"/>
    </row>
    <row r="9" spans="1:9" s="3" customFormat="1" ht="25.5" customHeight="1" thickBot="1">
      <c r="A9" s="267" t="s">
        <v>51</v>
      </c>
      <c r="B9" s="268"/>
      <c r="C9" s="143">
        <v>-813448</v>
      </c>
      <c r="D9" s="164">
        <f>-98496-42802</f>
        <v>-141298</v>
      </c>
      <c r="E9" s="142">
        <f>SUM(C9:D9)</f>
        <v>-954746</v>
      </c>
      <c r="F9" s="2"/>
      <c r="G9" s="2"/>
      <c r="H9" s="2"/>
      <c r="I9" s="2"/>
    </row>
    <row r="10" spans="1:9" s="17" customFormat="1" ht="25.5" customHeight="1" thickBot="1" thickTop="1">
      <c r="A10" s="269" t="s">
        <v>105</v>
      </c>
      <c r="B10" s="270"/>
      <c r="C10" s="146">
        <f>SUM(C8:C9)</f>
        <v>7494221.2</v>
      </c>
      <c r="D10" s="146">
        <f>SUM(D8:D9)</f>
        <v>-141298</v>
      </c>
      <c r="E10" s="147">
        <f>SUM(E8:E9)</f>
        <v>7352923.2</v>
      </c>
      <c r="F10" s="144"/>
      <c r="G10" s="144"/>
      <c r="H10" s="144"/>
      <c r="I10" s="144"/>
    </row>
    <row r="11" spans="1:9" s="3" customFormat="1" ht="32.25" customHeight="1" thickBot="1">
      <c r="A11" s="154"/>
      <c r="B11" s="154"/>
      <c r="C11" s="155"/>
      <c r="D11" s="156"/>
      <c r="E11" s="155"/>
      <c r="F11" s="2"/>
      <c r="G11" s="2"/>
      <c r="H11" s="2"/>
      <c r="I11" s="2"/>
    </row>
    <row r="12" spans="1:9" s="3" customFormat="1" ht="33" customHeight="1">
      <c r="A12" s="288" t="s">
        <v>106</v>
      </c>
      <c r="B12" s="289"/>
      <c r="C12" s="157"/>
      <c r="D12" s="158"/>
      <c r="E12" s="159"/>
      <c r="F12" s="2"/>
      <c r="G12" s="2"/>
      <c r="H12" s="2"/>
      <c r="I12" s="2"/>
    </row>
    <row r="13" spans="1:9" s="3" customFormat="1" ht="33" customHeight="1">
      <c r="A13" s="309" t="s">
        <v>50</v>
      </c>
      <c r="B13" s="310"/>
      <c r="C13" s="98">
        <v>775100</v>
      </c>
      <c r="D13" s="246">
        <v>0</v>
      </c>
      <c r="E13" s="84">
        <f>SUM(C13:D13)</f>
        <v>775100</v>
      </c>
      <c r="F13" s="2"/>
      <c r="G13" s="2"/>
      <c r="H13" s="2"/>
      <c r="I13" s="2"/>
    </row>
    <row r="14" spans="1:9" s="3" customFormat="1" ht="33" customHeight="1" thickBot="1">
      <c r="A14" s="267" t="s">
        <v>52</v>
      </c>
      <c r="B14" s="268"/>
      <c r="C14" s="143">
        <v>-342336</v>
      </c>
      <c r="D14" s="169">
        <v>-77510</v>
      </c>
      <c r="E14" s="142">
        <f>SUM(C14:D14)</f>
        <v>-419846</v>
      </c>
      <c r="F14" s="2"/>
      <c r="G14" s="2"/>
      <c r="H14" s="2"/>
      <c r="I14" s="2"/>
    </row>
    <row r="15" spans="1:9" s="3" customFormat="1" ht="33" customHeight="1" thickBot="1" thickTop="1">
      <c r="A15" s="269" t="s">
        <v>108</v>
      </c>
      <c r="B15" s="270"/>
      <c r="C15" s="160">
        <f>SUM(C13:C14)</f>
        <v>432764</v>
      </c>
      <c r="D15" s="160">
        <f>SUM(D13:D14)</f>
        <v>-77510</v>
      </c>
      <c r="E15" s="161">
        <f>SUM(E13:E14)</f>
        <v>355254</v>
      </c>
      <c r="F15" s="2"/>
      <c r="G15" s="2"/>
      <c r="H15" s="2"/>
      <c r="I15" s="2"/>
    </row>
    <row r="16" spans="1:9" s="3" customFormat="1" ht="30" customHeight="1" thickBot="1">
      <c r="A16" s="225"/>
      <c r="B16" s="226"/>
      <c r="C16" s="227"/>
      <c r="D16" s="227"/>
      <c r="E16" s="228"/>
      <c r="F16" s="2"/>
      <c r="G16" s="2"/>
      <c r="H16" s="2"/>
      <c r="I16" s="2"/>
    </row>
    <row r="17" spans="1:9" s="3" customFormat="1" ht="36" customHeight="1" thickBot="1">
      <c r="A17" s="315" t="s">
        <v>109</v>
      </c>
      <c r="B17" s="316"/>
      <c r="C17" s="162">
        <f>C15+C10</f>
        <v>7926985.2</v>
      </c>
      <c r="D17" s="162">
        <f>D15+D10</f>
        <v>-218808</v>
      </c>
      <c r="E17" s="163">
        <f>E15+E10</f>
        <v>7708177.2</v>
      </c>
      <c r="F17" s="2"/>
      <c r="G17" s="2"/>
      <c r="H17" s="2"/>
      <c r="I17" s="2"/>
    </row>
    <row r="18" spans="1:9" s="3" customFormat="1" ht="29.25" customHeight="1">
      <c r="A18" s="16"/>
      <c r="B18" s="16"/>
      <c r="C18" s="10"/>
      <c r="D18" s="145"/>
      <c r="E18" s="10"/>
      <c r="F18" s="2"/>
      <c r="G18" s="2"/>
      <c r="H18" s="2"/>
      <c r="I18" s="2"/>
    </row>
    <row r="19" spans="1:9" s="3" customFormat="1" ht="29.25" customHeight="1" thickBot="1">
      <c r="A19" s="16"/>
      <c r="B19" s="16"/>
      <c r="C19" s="10"/>
      <c r="D19" s="145"/>
      <c r="E19" s="10"/>
      <c r="F19" s="2"/>
      <c r="G19" s="2"/>
      <c r="H19" s="2"/>
      <c r="I19" s="2"/>
    </row>
    <row r="20" spans="1:9" s="3" customFormat="1" ht="33" customHeight="1" thickBot="1">
      <c r="A20" s="296" t="s">
        <v>110</v>
      </c>
      <c r="B20" s="317"/>
      <c r="C20" s="168"/>
      <c r="D20" s="152"/>
      <c r="E20" s="167"/>
      <c r="F20" s="2"/>
      <c r="G20" s="2"/>
      <c r="H20" s="2"/>
      <c r="I20" s="2"/>
    </row>
    <row r="21" spans="1:9" s="3" customFormat="1" ht="33" customHeight="1">
      <c r="A21" s="311" t="s">
        <v>63</v>
      </c>
      <c r="B21" s="312"/>
      <c r="C21" s="157">
        <v>190604</v>
      </c>
      <c r="D21" s="165"/>
      <c r="E21" s="159">
        <f>SUM(C21:D21)</f>
        <v>190604</v>
      </c>
      <c r="F21" s="2"/>
      <c r="G21" s="2"/>
      <c r="H21" s="2"/>
      <c r="I21" s="2"/>
    </row>
    <row r="22" spans="1:9" s="3" customFormat="1" ht="33" customHeight="1" thickBot="1">
      <c r="A22" s="313" t="s">
        <v>64</v>
      </c>
      <c r="B22" s="314"/>
      <c r="C22" s="85">
        <v>-190604</v>
      </c>
      <c r="D22" s="166"/>
      <c r="E22" s="258">
        <f>SUM(C22:D22)</f>
        <v>-190604</v>
      </c>
      <c r="F22" s="2"/>
      <c r="G22" s="2"/>
      <c r="H22" s="2"/>
      <c r="I22" s="2"/>
    </row>
    <row r="23" spans="2:9" s="3" customFormat="1" ht="27.75" customHeight="1">
      <c r="B23" s="2"/>
      <c r="C23" s="2"/>
      <c r="D23" s="2"/>
      <c r="E23" s="2"/>
      <c r="F23" s="2"/>
      <c r="G23" s="2"/>
      <c r="H23" s="2"/>
      <c r="I23" s="2"/>
    </row>
    <row r="24" spans="2:9" s="3" customFormat="1" ht="27.75" customHeight="1">
      <c r="B24" s="2"/>
      <c r="C24" s="2"/>
      <c r="D24" s="2"/>
      <c r="E24" s="2"/>
      <c r="F24" s="2"/>
      <c r="G24" s="2"/>
      <c r="H24" s="2"/>
      <c r="I24" s="2"/>
    </row>
    <row r="25" spans="2:9" s="3" customFormat="1" ht="57.75" customHeight="1">
      <c r="B25" s="2"/>
      <c r="C25" s="2"/>
      <c r="D25" s="2"/>
      <c r="E25" s="2"/>
      <c r="F25" s="2"/>
      <c r="G25" s="2"/>
      <c r="H25" s="2"/>
      <c r="I25" s="2"/>
    </row>
    <row r="26" spans="1:9" s="3" customFormat="1" ht="26.25" customHeight="1">
      <c r="A26" s="286">
        <f>A1</f>
        <v>2019</v>
      </c>
      <c r="B26" s="286"/>
      <c r="C26" s="286"/>
      <c r="D26" s="286"/>
      <c r="E26" s="286"/>
      <c r="F26" s="2"/>
      <c r="G26" s="2"/>
      <c r="H26" s="2"/>
      <c r="I26" s="2"/>
    </row>
    <row r="27" spans="1:10" s="3" customFormat="1" ht="28.5" customHeight="1" thickBot="1">
      <c r="A27" s="304" t="s">
        <v>117</v>
      </c>
      <c r="B27" s="304"/>
      <c r="C27" s="304"/>
      <c r="D27" s="304"/>
      <c r="E27" s="304"/>
      <c r="F27" s="2"/>
      <c r="G27" s="2"/>
      <c r="H27" s="2"/>
      <c r="I27" s="86"/>
      <c r="J27" s="46"/>
    </row>
    <row r="28" spans="1:10" s="3" customFormat="1" ht="28.5" customHeight="1" thickBot="1">
      <c r="A28" s="87" t="s">
        <v>53</v>
      </c>
      <c r="B28" s="184" t="s">
        <v>54</v>
      </c>
      <c r="C28" s="87" t="s">
        <v>55</v>
      </c>
      <c r="D28" s="305" t="s">
        <v>56</v>
      </c>
      <c r="E28" s="306"/>
      <c r="F28" s="2"/>
      <c r="G28" s="2"/>
      <c r="H28" s="2"/>
      <c r="I28" s="86"/>
      <c r="J28" s="46"/>
    </row>
    <row r="29" spans="1:9" s="3" customFormat="1" ht="18" customHeight="1" thickBot="1">
      <c r="A29" s="307">
        <v>2012</v>
      </c>
      <c r="B29" s="308" t="s">
        <v>119</v>
      </c>
      <c r="C29" s="173">
        <v>4280020.22</v>
      </c>
      <c r="D29" s="88"/>
      <c r="E29" s="89"/>
      <c r="F29" s="2"/>
      <c r="G29" s="2"/>
      <c r="H29" s="2"/>
      <c r="I29" s="2"/>
    </row>
    <row r="30" spans="1:11" s="3" customFormat="1" ht="12.75" customHeight="1">
      <c r="A30" s="299"/>
      <c r="B30" s="302"/>
      <c r="C30" s="172" t="s">
        <v>84</v>
      </c>
      <c r="D30" s="91"/>
      <c r="E30" s="89"/>
      <c r="F30" s="16"/>
      <c r="G30" s="16"/>
      <c r="H30" s="16"/>
      <c r="I30" s="16"/>
      <c r="J30" s="4"/>
      <c r="K30" s="4"/>
    </row>
    <row r="31" spans="1:9" s="3" customFormat="1" ht="12.75" customHeight="1">
      <c r="A31" s="299"/>
      <c r="B31" s="302"/>
      <c r="C31" s="92">
        <v>3219384.96</v>
      </c>
      <c r="D31" s="91"/>
      <c r="E31" s="93"/>
      <c r="F31" s="32"/>
      <c r="G31" s="32"/>
      <c r="H31" s="32"/>
      <c r="I31" s="32"/>
    </row>
    <row r="32" spans="1:9" s="3" customFormat="1" ht="12.75" customHeight="1">
      <c r="A32" s="299"/>
      <c r="B32" s="302"/>
      <c r="C32" s="90" t="s">
        <v>85</v>
      </c>
      <c r="D32" s="91"/>
      <c r="E32" s="93"/>
      <c r="F32" s="32"/>
      <c r="G32" s="32"/>
      <c r="H32" s="32"/>
      <c r="I32" s="32"/>
    </row>
    <row r="33" spans="1:9" s="3" customFormat="1" ht="12.75" customHeight="1">
      <c r="A33" s="299"/>
      <c r="B33" s="302"/>
      <c r="C33" s="92">
        <v>214625.58</v>
      </c>
      <c r="D33" s="124"/>
      <c r="E33" s="103"/>
      <c r="F33" s="32"/>
      <c r="G33" s="32"/>
      <c r="H33" s="32"/>
      <c r="I33" s="32"/>
    </row>
    <row r="34" spans="1:9" s="3" customFormat="1" ht="12.75" customHeight="1">
      <c r="A34" s="299"/>
      <c r="B34" s="302"/>
      <c r="C34" s="90" t="s">
        <v>59</v>
      </c>
      <c r="D34" s="124"/>
      <c r="E34" s="125"/>
      <c r="F34" s="45"/>
      <c r="G34" s="45"/>
      <c r="H34" s="45"/>
      <c r="I34" s="45"/>
    </row>
    <row r="35" spans="1:9" s="3" customFormat="1" ht="14.25" customHeight="1" thickBot="1">
      <c r="A35" s="300"/>
      <c r="B35" s="303"/>
      <c r="C35" s="94">
        <v>846009.68</v>
      </c>
      <c r="D35" s="126" t="s">
        <v>58</v>
      </c>
      <c r="E35" s="127" t="s">
        <v>80</v>
      </c>
      <c r="F35" s="45"/>
      <c r="G35" s="45"/>
      <c r="H35" s="45"/>
      <c r="I35" s="45"/>
    </row>
    <row r="36" spans="1:9" s="3" customFormat="1" ht="18.75" customHeight="1" thickBot="1">
      <c r="A36" s="298">
        <v>2012</v>
      </c>
      <c r="B36" s="301" t="s">
        <v>67</v>
      </c>
      <c r="C36" s="173">
        <v>3599650.98</v>
      </c>
      <c r="D36" s="221"/>
      <c r="E36" s="222"/>
      <c r="F36" s="2"/>
      <c r="G36" s="2"/>
      <c r="H36" s="2"/>
      <c r="I36" s="2"/>
    </row>
    <row r="37" spans="1:11" s="3" customFormat="1" ht="12.75" customHeight="1">
      <c r="A37" s="299"/>
      <c r="B37" s="302"/>
      <c r="C37" s="172" t="s">
        <v>84</v>
      </c>
      <c r="D37" s="129"/>
      <c r="E37" s="128"/>
      <c r="F37" s="16"/>
      <c r="G37" s="16"/>
      <c r="H37" s="16"/>
      <c r="I37" s="16"/>
      <c r="J37" s="4"/>
      <c r="K37" s="4"/>
    </row>
    <row r="38" spans="1:9" s="3" customFormat="1" ht="12.75" customHeight="1">
      <c r="A38" s="299"/>
      <c r="B38" s="302"/>
      <c r="C38" s="92">
        <v>2445721.76</v>
      </c>
      <c r="D38" s="129"/>
      <c r="E38" s="130"/>
      <c r="F38" s="32"/>
      <c r="G38" s="32"/>
      <c r="H38" s="32"/>
      <c r="I38" s="32"/>
    </row>
    <row r="39" spans="1:9" s="3" customFormat="1" ht="12.75" customHeight="1">
      <c r="A39" s="299"/>
      <c r="B39" s="302"/>
      <c r="C39" s="90" t="s">
        <v>85</v>
      </c>
      <c r="D39" s="129"/>
      <c r="E39" s="130"/>
      <c r="F39" s="32"/>
      <c r="G39" s="32"/>
      <c r="H39" s="32"/>
      <c r="I39" s="32"/>
    </row>
    <row r="40" spans="1:9" s="3" customFormat="1" ht="12.75" customHeight="1">
      <c r="A40" s="299"/>
      <c r="B40" s="302"/>
      <c r="C40" s="92">
        <v>163047.93</v>
      </c>
      <c r="D40" s="129"/>
      <c r="E40" s="130"/>
      <c r="F40" s="32"/>
      <c r="G40" s="32"/>
      <c r="H40" s="32"/>
      <c r="I40" s="32"/>
    </row>
    <row r="41" spans="1:9" s="3" customFormat="1" ht="12.75" customHeight="1">
      <c r="A41" s="299"/>
      <c r="B41" s="302"/>
      <c r="C41" s="90" t="s">
        <v>59</v>
      </c>
      <c r="D41" s="129"/>
      <c r="E41" s="131"/>
      <c r="F41" s="45"/>
      <c r="G41" s="45"/>
      <c r="H41" s="45"/>
      <c r="I41" s="45"/>
    </row>
    <row r="42" spans="1:9" s="3" customFormat="1" ht="12.75" customHeight="1" thickBot="1">
      <c r="A42" s="300"/>
      <c r="B42" s="303"/>
      <c r="C42" s="94">
        <v>990881.29</v>
      </c>
      <c r="D42" s="126" t="s">
        <v>58</v>
      </c>
      <c r="E42" s="127" t="s">
        <v>86</v>
      </c>
      <c r="F42" s="45"/>
      <c r="G42" s="45"/>
      <c r="H42" s="45"/>
      <c r="I42" s="45"/>
    </row>
    <row r="43" spans="1:5" ht="24" customHeight="1" thickBot="1">
      <c r="A43" s="298">
        <v>2017</v>
      </c>
      <c r="B43" s="301" t="s">
        <v>111</v>
      </c>
      <c r="C43" s="173">
        <v>427998</v>
      </c>
      <c r="D43" s="223" t="s">
        <v>113</v>
      </c>
      <c r="E43" s="224" t="s">
        <v>118</v>
      </c>
    </row>
    <row r="44" spans="1:5" ht="12.75" customHeight="1">
      <c r="A44" s="299"/>
      <c r="B44" s="302"/>
      <c r="C44" s="172" t="s">
        <v>112</v>
      </c>
      <c r="D44" s="129" t="s">
        <v>77</v>
      </c>
      <c r="E44" s="128" t="s">
        <v>80</v>
      </c>
    </row>
    <row r="45" spans="1:5" ht="12.75" customHeight="1">
      <c r="A45" s="299"/>
      <c r="B45" s="302"/>
      <c r="C45" s="92">
        <v>300000</v>
      </c>
      <c r="D45" s="129" t="s">
        <v>87</v>
      </c>
      <c r="E45" s="130" t="s">
        <v>82</v>
      </c>
    </row>
    <row r="46" spans="1:5" ht="12.75" customHeight="1">
      <c r="A46" s="299"/>
      <c r="B46" s="302"/>
      <c r="C46" s="90" t="s">
        <v>59</v>
      </c>
      <c r="D46" s="129" t="s">
        <v>78</v>
      </c>
      <c r="E46" s="131" t="s">
        <v>114</v>
      </c>
    </row>
    <row r="47" spans="1:5" ht="12.75" customHeight="1" thickBot="1">
      <c r="A47" s="300"/>
      <c r="B47" s="303"/>
      <c r="C47" s="94">
        <v>127998</v>
      </c>
      <c r="D47" s="126" t="s">
        <v>79</v>
      </c>
      <c r="E47" s="127" t="s">
        <v>115</v>
      </c>
    </row>
    <row r="48" ht="15.75" customHeight="1"/>
    <row r="49" ht="18.75" customHeight="1" thickBot="1"/>
    <row r="50" spans="1:5" ht="24" customHeight="1" thickBot="1">
      <c r="A50" s="87" t="s">
        <v>53</v>
      </c>
      <c r="B50" s="182" t="s">
        <v>60</v>
      </c>
      <c r="C50" s="82" t="s">
        <v>61</v>
      </c>
      <c r="D50" s="321" t="s">
        <v>62</v>
      </c>
      <c r="E50" s="322"/>
    </row>
    <row r="51" spans="1:5" ht="18.75" customHeight="1" thickBot="1">
      <c r="A51" s="298">
        <v>2014</v>
      </c>
      <c r="B51" s="323" t="s">
        <v>104</v>
      </c>
      <c r="C51" s="171">
        <v>775100</v>
      </c>
      <c r="D51" s="180"/>
      <c r="E51" s="181"/>
    </row>
    <row r="52" spans="1:5" ht="12.75" customHeight="1">
      <c r="A52" s="299"/>
      <c r="B52" s="324"/>
      <c r="C52" s="170" t="s">
        <v>57</v>
      </c>
      <c r="D52" s="96"/>
      <c r="E52" s="93"/>
    </row>
    <row r="53" spans="1:5" ht="12.75" customHeight="1">
      <c r="A53" s="299"/>
      <c r="B53" s="324"/>
      <c r="C53" s="97">
        <v>0</v>
      </c>
      <c r="D53" s="96"/>
      <c r="E53" s="93"/>
    </row>
    <row r="54" spans="1:5" ht="16.5" customHeight="1">
      <c r="A54" s="299"/>
      <c r="B54" s="324"/>
      <c r="C54" s="95" t="s">
        <v>59</v>
      </c>
      <c r="D54" s="132" t="s">
        <v>58</v>
      </c>
      <c r="E54" s="130" t="s">
        <v>87</v>
      </c>
    </row>
    <row r="55" spans="1:5" ht="20.25" customHeight="1" thickBot="1">
      <c r="A55" s="300"/>
      <c r="B55" s="325"/>
      <c r="C55" s="99">
        <v>380000</v>
      </c>
      <c r="D55" s="133" t="s">
        <v>77</v>
      </c>
      <c r="E55" s="127"/>
    </row>
    <row r="56" spans="1:5" ht="16.5" customHeight="1">
      <c r="A56" s="2"/>
      <c r="B56" s="16"/>
      <c r="C56" s="177"/>
      <c r="D56" s="178"/>
      <c r="E56" s="179"/>
    </row>
    <row r="57" spans="1:5" ht="16.5" customHeight="1" thickBot="1">
      <c r="A57" s="2"/>
      <c r="B57" s="16"/>
      <c r="C57" s="177"/>
      <c r="D57" s="178"/>
      <c r="E57" s="179"/>
    </row>
    <row r="58" spans="1:5" ht="24" customHeight="1" thickBot="1">
      <c r="A58" s="87" t="s">
        <v>53</v>
      </c>
      <c r="B58" s="185" t="s">
        <v>83</v>
      </c>
      <c r="C58" s="87" t="s">
        <v>61</v>
      </c>
      <c r="D58" s="328" t="s">
        <v>62</v>
      </c>
      <c r="E58" s="322"/>
    </row>
    <row r="59" spans="1:5" ht="13.5" customHeight="1">
      <c r="A59" s="307">
        <v>2016</v>
      </c>
      <c r="B59" s="186" t="s">
        <v>68</v>
      </c>
      <c r="C59" s="194">
        <v>16069</v>
      </c>
      <c r="D59" s="189" t="s">
        <v>77</v>
      </c>
      <c r="E59" s="101"/>
    </row>
    <row r="60" spans="1:5" ht="12.75" customHeight="1">
      <c r="A60" s="299"/>
      <c r="B60" s="186" t="s">
        <v>69</v>
      </c>
      <c r="C60" s="194">
        <v>18682</v>
      </c>
      <c r="D60" s="190" t="s">
        <v>78</v>
      </c>
      <c r="E60" s="102"/>
    </row>
    <row r="61" spans="1:5" ht="12.75" customHeight="1">
      <c r="A61" s="299"/>
      <c r="B61" s="186" t="s">
        <v>70</v>
      </c>
      <c r="C61" s="195">
        <v>11289</v>
      </c>
      <c r="D61" s="190" t="s">
        <v>79</v>
      </c>
      <c r="E61" s="102"/>
    </row>
    <row r="62" spans="1:5" ht="12.75" customHeight="1">
      <c r="A62" s="299"/>
      <c r="B62" s="186" t="s">
        <v>71</v>
      </c>
      <c r="C62" s="195">
        <v>7140</v>
      </c>
      <c r="D62" s="190" t="s">
        <v>80</v>
      </c>
      <c r="E62" s="102"/>
    </row>
    <row r="63" spans="1:5" ht="12.75" customHeight="1">
      <c r="A63" s="299"/>
      <c r="B63" s="186" t="s">
        <v>72</v>
      </c>
      <c r="C63" s="195">
        <v>17424</v>
      </c>
      <c r="D63" s="190" t="s">
        <v>58</v>
      </c>
      <c r="E63" s="102"/>
    </row>
    <row r="64" spans="1:5" ht="12.75" customHeight="1">
      <c r="A64" s="299"/>
      <c r="B64" s="186" t="s">
        <v>73</v>
      </c>
      <c r="C64" s="195">
        <v>13479</v>
      </c>
      <c r="D64" s="190" t="s">
        <v>58</v>
      </c>
      <c r="E64" s="102"/>
    </row>
    <row r="65" spans="1:5" ht="12.75" customHeight="1">
      <c r="A65" s="299"/>
      <c r="B65" s="186" t="s">
        <v>74</v>
      </c>
      <c r="C65" s="195">
        <v>27225</v>
      </c>
      <c r="D65" s="190" t="s">
        <v>81</v>
      </c>
      <c r="E65" s="102"/>
    </row>
    <row r="66" spans="1:5" ht="12.75" customHeight="1">
      <c r="A66" s="299"/>
      <c r="B66" s="186" t="s">
        <v>75</v>
      </c>
      <c r="C66" s="195">
        <v>39930</v>
      </c>
      <c r="D66" s="326" t="s">
        <v>82</v>
      </c>
      <c r="E66" s="102"/>
    </row>
    <row r="67" spans="1:5" ht="12.75" customHeight="1">
      <c r="A67" s="299"/>
      <c r="B67" s="187" t="s">
        <v>76</v>
      </c>
      <c r="C67" s="195">
        <v>9886</v>
      </c>
      <c r="D67" s="327"/>
      <c r="E67" s="102"/>
    </row>
    <row r="68" spans="1:5" ht="12.75" customHeight="1">
      <c r="A68" s="299"/>
      <c r="B68" s="318" t="s">
        <v>131</v>
      </c>
      <c r="C68" s="90" t="s">
        <v>57</v>
      </c>
      <c r="D68" s="191"/>
      <c r="E68" s="103"/>
    </row>
    <row r="69" spans="1:5" ht="12.75" customHeight="1">
      <c r="A69" s="299"/>
      <c r="B69" s="319"/>
      <c r="C69" s="92">
        <v>85000</v>
      </c>
      <c r="D69" s="191"/>
      <c r="E69" s="103"/>
    </row>
    <row r="70" spans="1:5" ht="12.75" customHeight="1">
      <c r="A70" s="299"/>
      <c r="B70" s="319"/>
      <c r="C70" s="90" t="s">
        <v>59</v>
      </c>
      <c r="D70" s="191"/>
      <c r="E70" s="103"/>
    </row>
    <row r="71" spans="1:5" ht="12.75" customHeight="1" thickBot="1">
      <c r="A71" s="300"/>
      <c r="B71" s="320"/>
      <c r="C71" s="94">
        <v>76124</v>
      </c>
      <c r="D71" s="192"/>
      <c r="E71" s="104"/>
    </row>
    <row r="72" spans="1:5" ht="26.25" customHeight="1" thickBot="1">
      <c r="A72" s="183">
        <v>2017</v>
      </c>
      <c r="B72" s="188" t="s">
        <v>116</v>
      </c>
      <c r="C72" s="173">
        <v>29480</v>
      </c>
      <c r="D72" s="193"/>
      <c r="E72" s="174"/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</sheetData>
  <mergeCells count="32">
    <mergeCell ref="B68:B71"/>
    <mergeCell ref="D50:E50"/>
    <mergeCell ref="A51:A55"/>
    <mergeCell ref="B51:B55"/>
    <mergeCell ref="D66:D67"/>
    <mergeCell ref="D58:E58"/>
    <mergeCell ref="A59:A71"/>
    <mergeCell ref="A43:A47"/>
    <mergeCell ref="B43:B47"/>
    <mergeCell ref="A13:B13"/>
    <mergeCell ref="A21:B21"/>
    <mergeCell ref="A22:B22"/>
    <mergeCell ref="A14:B14"/>
    <mergeCell ref="A15:B15"/>
    <mergeCell ref="A17:B17"/>
    <mergeCell ref="A20:B20"/>
    <mergeCell ref="A26:E26"/>
    <mergeCell ref="A36:A42"/>
    <mergeCell ref="B36:B42"/>
    <mergeCell ref="A27:E27"/>
    <mergeCell ref="D28:E28"/>
    <mergeCell ref="A29:A35"/>
    <mergeCell ref="B29:B35"/>
    <mergeCell ref="A1:E1"/>
    <mergeCell ref="A3:E3"/>
    <mergeCell ref="A5:B5"/>
    <mergeCell ref="A6:B6"/>
    <mergeCell ref="A9:B9"/>
    <mergeCell ref="A10:B10"/>
    <mergeCell ref="A12:B12"/>
    <mergeCell ref="A7:B7"/>
    <mergeCell ref="A8:B8"/>
  </mergeCells>
  <printOptions/>
  <pageMargins left="0.44" right="0.45" top="0.74" bottom="0.56" header="0.26" footer="0.21"/>
  <pageSetup horizontalDpi="600" verticalDpi="600" orientation="portrait" paperSize="9" r:id="rId1"/>
  <headerFooter alignWithMargins="0">
    <oddHeader>&amp;C&amp;"Arial CE,Tučné"&amp;12&amp;EPříloha č. 2
závěrečného účtu Stříbrského regionu za rok</oddHeader>
    <oddFooter>&amp;L&amp;F&amp;CStránka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5" width="9.125" style="1" customWidth="1"/>
    <col min="6" max="6" width="16.00390625" style="1" customWidth="1"/>
    <col min="7" max="7" width="14.75390625" style="1" customWidth="1"/>
    <col min="8" max="8" width="15.75390625" style="1" customWidth="1"/>
    <col min="9" max="12" width="9.125" style="1" customWidth="1"/>
    <col min="13" max="13" width="43.75390625" style="1" customWidth="1"/>
    <col min="14" max="16384" width="9.125" style="1" customWidth="1"/>
  </cols>
  <sheetData>
    <row r="1" spans="1:9" ht="21.75" customHeight="1">
      <c r="A1" s="286">
        <v>2019</v>
      </c>
      <c r="B1" s="286"/>
      <c r="C1" s="286"/>
      <c r="D1" s="286"/>
      <c r="E1" s="286"/>
      <c r="F1" s="286"/>
      <c r="G1" s="286"/>
      <c r="H1" s="286"/>
      <c r="I1" s="13"/>
    </row>
    <row r="2" spans="1:9" ht="21.75" customHeight="1">
      <c r="A2" s="78"/>
      <c r="B2" s="78"/>
      <c r="C2" s="78"/>
      <c r="D2" s="78"/>
      <c r="E2" s="78"/>
      <c r="F2" s="78"/>
      <c r="G2" s="78"/>
      <c r="H2" s="78"/>
      <c r="I2" s="13"/>
    </row>
    <row r="3" spans="1:10" ht="27" customHeight="1">
      <c r="A3" s="273" t="s">
        <v>151</v>
      </c>
      <c r="B3" s="273"/>
      <c r="C3" s="273"/>
      <c r="D3" s="273"/>
      <c r="E3" s="273"/>
      <c r="F3" s="273"/>
      <c r="G3" s="273"/>
      <c r="H3" s="273"/>
      <c r="I3" s="45"/>
      <c r="J3" s="45"/>
    </row>
    <row r="4" ht="22.5" customHeight="1"/>
    <row r="5" spans="1:10" s="3" customFormat="1" ht="33" customHeight="1">
      <c r="A5" s="329" t="s">
        <v>152</v>
      </c>
      <c r="B5" s="329"/>
      <c r="C5" s="329"/>
      <c r="D5" s="329"/>
      <c r="E5" s="329"/>
      <c r="F5" s="329"/>
      <c r="G5" s="329"/>
      <c r="H5" s="329"/>
      <c r="I5" s="4"/>
      <c r="J5" s="4"/>
    </row>
    <row r="6" spans="1:10" s="3" customFormat="1" ht="30.75" customHeight="1">
      <c r="A6" s="329" t="s">
        <v>153</v>
      </c>
      <c r="B6" s="329"/>
      <c r="C6" s="329"/>
      <c r="D6" s="329"/>
      <c r="E6" s="329"/>
      <c r="F6" s="329"/>
      <c r="G6" s="329"/>
      <c r="H6" s="329"/>
      <c r="I6" s="4"/>
      <c r="J6" s="4"/>
    </row>
    <row r="7" spans="1:8" s="3" customFormat="1" ht="15" customHeight="1">
      <c r="A7" s="1"/>
      <c r="B7" s="1"/>
      <c r="C7" s="1"/>
      <c r="D7" s="1"/>
      <c r="E7" s="1"/>
      <c r="F7" s="1"/>
      <c r="G7" s="1"/>
      <c r="H7" s="1"/>
    </row>
    <row r="8" spans="1:8" s="3" customFormat="1" ht="14.25">
      <c r="A8" s="47" t="s">
        <v>5</v>
      </c>
      <c r="B8" s="1"/>
      <c r="C8" s="1"/>
      <c r="D8" s="1"/>
      <c r="E8" s="1"/>
      <c r="F8" s="1"/>
      <c r="G8" s="1"/>
      <c r="H8" s="1"/>
    </row>
    <row r="9" spans="1:8" s="3" customFormat="1" ht="6.75" customHeight="1" thickBot="1">
      <c r="A9" s="1"/>
      <c r="B9" s="1"/>
      <c r="C9" s="1"/>
      <c r="D9" s="1"/>
      <c r="E9" s="1"/>
      <c r="F9" s="1"/>
      <c r="G9" s="1"/>
      <c r="H9" s="1"/>
    </row>
    <row r="10" spans="1:8" s="3" customFormat="1" ht="15" thickBot="1">
      <c r="A10" s="48" t="s">
        <v>34</v>
      </c>
      <c r="B10" s="49"/>
      <c r="C10" s="49" t="s">
        <v>65</v>
      </c>
      <c r="D10" s="49"/>
      <c r="E10" s="331" t="s">
        <v>66</v>
      </c>
      <c r="F10" s="331"/>
      <c r="G10" s="332"/>
      <c r="H10" s="1"/>
    </row>
    <row r="11" spans="1:8" s="3" customFormat="1" ht="15" thickBot="1">
      <c r="A11" s="50" t="s">
        <v>35</v>
      </c>
      <c r="B11" s="51"/>
      <c r="C11" s="52" t="s">
        <v>29</v>
      </c>
      <c r="D11" s="52"/>
      <c r="E11" s="333" t="s">
        <v>7</v>
      </c>
      <c r="F11" s="333"/>
      <c r="G11" s="334"/>
      <c r="H11" s="1"/>
    </row>
    <row r="12" spans="1:8" s="3" customFormat="1" ht="16.5" customHeight="1">
      <c r="A12" s="1"/>
      <c r="B12" s="1"/>
      <c r="C12" s="1"/>
      <c r="D12" s="1"/>
      <c r="E12" s="1"/>
      <c r="F12" s="1"/>
      <c r="G12" s="1"/>
      <c r="H12" s="1"/>
    </row>
    <row r="13" spans="1:9" s="3" customFormat="1" ht="14.25">
      <c r="A13" s="1" t="s">
        <v>8</v>
      </c>
      <c r="B13" s="1"/>
      <c r="C13" s="1"/>
      <c r="D13" s="37">
        <v>43836</v>
      </c>
      <c r="E13" s="1"/>
      <c r="F13" s="1" t="s">
        <v>9</v>
      </c>
      <c r="G13" s="1"/>
      <c r="H13" s="37">
        <v>43860</v>
      </c>
      <c r="I13" s="46"/>
    </row>
    <row r="14" spans="4:9" s="3" customFormat="1" ht="32.25" customHeight="1">
      <c r="D14" s="46"/>
      <c r="H14" s="46"/>
      <c r="I14" s="46"/>
    </row>
    <row r="15" spans="1:9" s="3" customFormat="1" ht="27" customHeight="1">
      <c r="A15" s="330" t="s">
        <v>4</v>
      </c>
      <c r="B15" s="330"/>
      <c r="C15" s="330"/>
      <c r="D15" s="330"/>
      <c r="E15" s="330"/>
      <c r="F15" s="330"/>
      <c r="G15" s="330"/>
      <c r="H15" s="330"/>
      <c r="I15" s="46"/>
    </row>
    <row r="16" spans="1:13" s="3" customFormat="1" ht="87.75" customHeight="1">
      <c r="A16" s="329" t="s">
        <v>40</v>
      </c>
      <c r="B16" s="329"/>
      <c r="C16" s="329"/>
      <c r="D16" s="329"/>
      <c r="E16" s="329"/>
      <c r="F16" s="329"/>
      <c r="G16" s="329"/>
      <c r="H16" s="329"/>
      <c r="I16" s="46"/>
      <c r="M16" s="72"/>
    </row>
    <row r="17" s="3" customFormat="1" ht="8.25" customHeight="1">
      <c r="M17" s="72"/>
    </row>
    <row r="18" spans="1:13" s="3" customFormat="1" ht="15.75" customHeight="1">
      <c r="A18" s="1" t="s">
        <v>154</v>
      </c>
      <c r="M18" s="72"/>
    </row>
    <row r="19" ht="15">
      <c r="M19" s="73"/>
    </row>
    <row r="20" ht="15">
      <c r="M20" s="73"/>
    </row>
  </sheetData>
  <sheetProtection/>
  <mergeCells count="8">
    <mergeCell ref="A1:H1"/>
    <mergeCell ref="A3:H3"/>
    <mergeCell ref="A5:H5"/>
    <mergeCell ref="A16:H16"/>
    <mergeCell ref="A15:H15"/>
    <mergeCell ref="A6:H6"/>
    <mergeCell ref="E10:G10"/>
    <mergeCell ref="E11:G11"/>
  </mergeCells>
  <printOptions/>
  <pageMargins left="0.54" right="0.4" top="1" bottom="0.35" header="0.42" footer="0.17"/>
  <pageSetup horizontalDpi="600" verticalDpi="600" orientation="portrait" paperSize="9" r:id="rId1"/>
  <headerFooter alignWithMargins="0">
    <oddHeader>&amp;C&amp;"Arial,Tučné"&amp;14&amp;EPříloha č. 3
závěrečného účtu Stříbrského regionu za rok</oddHeader>
    <oddFooter>&amp;L&amp;F&amp;CStránka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9.00390625" style="198" customWidth="1"/>
    <col min="2" max="2" width="20.00390625" style="3" customWidth="1"/>
    <col min="3" max="3" width="13.75390625" style="3" customWidth="1"/>
    <col min="4" max="4" width="13.75390625" style="197" customWidth="1"/>
    <col min="5" max="5" width="10.75390625" style="197" customWidth="1"/>
    <col min="6" max="6" width="12.75390625" style="197" customWidth="1"/>
    <col min="7" max="7" width="11.75390625" style="197" customWidth="1"/>
    <col min="8" max="8" width="10.875" style="197" customWidth="1"/>
    <col min="9" max="16384" width="9.125" style="3" customWidth="1"/>
  </cols>
  <sheetData>
    <row r="1" spans="1:8" ht="26.25">
      <c r="A1" s="286">
        <f>'příloha 1- výsledek hospodaření'!A1:G1</f>
        <v>2019</v>
      </c>
      <c r="B1" s="286"/>
      <c r="C1" s="286"/>
      <c r="D1" s="286"/>
      <c r="E1" s="286"/>
      <c r="F1" s="286"/>
      <c r="G1" s="286"/>
      <c r="H1" s="286"/>
    </row>
    <row r="2" spans="1:8" ht="14.25">
      <c r="A2" s="341"/>
      <c r="B2" s="341"/>
      <c r="C2" s="341"/>
      <c r="D2" s="341"/>
      <c r="E2" s="341"/>
      <c r="F2" s="341"/>
      <c r="G2" s="341"/>
      <c r="H2" s="341"/>
    </row>
    <row r="3" spans="1:8" ht="18">
      <c r="A3" s="342" t="s">
        <v>121</v>
      </c>
      <c r="B3" s="342"/>
      <c r="C3" s="342"/>
      <c r="D3" s="342"/>
      <c r="E3" s="342"/>
      <c r="F3" s="342"/>
      <c r="G3" s="342"/>
      <c r="H3" s="342"/>
    </row>
    <row r="4" spans="1:8" ht="14.25">
      <c r="A4" s="196"/>
      <c r="B4" s="196"/>
      <c r="C4" s="196"/>
      <c r="D4" s="196"/>
      <c r="E4" s="196"/>
      <c r="F4" s="196"/>
      <c r="G4" s="196"/>
      <c r="H4" s="196"/>
    </row>
    <row r="5" ht="14.25">
      <c r="A5" s="196"/>
    </row>
    <row r="6" ht="9" customHeight="1" thickBot="1"/>
    <row r="7" spans="1:8" s="53" customFormat="1" ht="34.5" customHeight="1">
      <c r="A7" s="119" t="s">
        <v>10</v>
      </c>
      <c r="B7" s="339" t="s">
        <v>11</v>
      </c>
      <c r="C7" s="121" t="s">
        <v>12</v>
      </c>
      <c r="D7" s="122" t="s">
        <v>102</v>
      </c>
      <c r="E7" s="122" t="s">
        <v>13</v>
      </c>
      <c r="F7" s="122" t="s">
        <v>14</v>
      </c>
      <c r="G7" s="122"/>
      <c r="H7" s="335" t="s">
        <v>101</v>
      </c>
    </row>
    <row r="8" spans="1:8" s="53" customFormat="1" ht="32.25" customHeight="1">
      <c r="A8" s="120" t="s">
        <v>15</v>
      </c>
      <c r="B8" s="340"/>
      <c r="C8" s="123" t="s">
        <v>120</v>
      </c>
      <c r="D8" s="123" t="s">
        <v>120</v>
      </c>
      <c r="E8" s="123" t="s">
        <v>122</v>
      </c>
      <c r="F8" s="123" t="s">
        <v>120</v>
      </c>
      <c r="G8" s="247"/>
      <c r="H8" s="336"/>
    </row>
    <row r="9" spans="1:8" s="30" customFormat="1" ht="12" customHeight="1" thickBot="1">
      <c r="A9" s="175" t="s">
        <v>16</v>
      </c>
      <c r="B9" s="176" t="s">
        <v>17</v>
      </c>
      <c r="C9" s="199"/>
      <c r="D9" s="200">
        <v>1</v>
      </c>
      <c r="E9" s="200"/>
      <c r="F9" s="200">
        <v>2</v>
      </c>
      <c r="G9" s="248"/>
      <c r="H9" s="201">
        <v>3</v>
      </c>
    </row>
    <row r="10" spans="1:8" s="205" customFormat="1" ht="30.75" thickBot="1">
      <c r="A10" s="202"/>
      <c r="B10" s="256" t="s">
        <v>18</v>
      </c>
      <c r="C10" s="203">
        <f>SUM(C11:C16)</f>
        <v>572060</v>
      </c>
      <c r="D10" s="203">
        <f>SUM(D12:D17)</f>
        <v>572060</v>
      </c>
      <c r="E10" s="203">
        <f>SUM(E12:E17)</f>
        <v>0</v>
      </c>
      <c r="F10" s="203">
        <f>SUM(F12:F17)</f>
        <v>0</v>
      </c>
      <c r="G10" s="249"/>
      <c r="H10" s="204">
        <f>SUM(H12:H17)</f>
        <v>0</v>
      </c>
    </row>
    <row r="11" spans="1:8" s="30" customFormat="1" ht="12" customHeight="1">
      <c r="A11" s="206"/>
      <c r="B11" s="207" t="s">
        <v>19</v>
      </c>
      <c r="C11" s="208"/>
      <c r="D11" s="208"/>
      <c r="E11" s="208"/>
      <c r="F11" s="208"/>
      <c r="G11" s="250"/>
      <c r="H11" s="209"/>
    </row>
    <row r="12" spans="1:8" ht="28.5">
      <c r="A12" s="117"/>
      <c r="B12" s="112" t="s">
        <v>127</v>
      </c>
      <c r="C12" s="114">
        <v>229060</v>
      </c>
      <c r="D12" s="55">
        <v>229060</v>
      </c>
      <c r="E12" s="55">
        <v>0</v>
      </c>
      <c r="F12" s="114">
        <v>0</v>
      </c>
      <c r="G12" s="337" t="s">
        <v>129</v>
      </c>
      <c r="H12" s="116">
        <v>0</v>
      </c>
    </row>
    <row r="13" spans="1:8" ht="28.5">
      <c r="A13" s="117"/>
      <c r="B13" s="112" t="s">
        <v>128</v>
      </c>
      <c r="C13" s="113">
        <v>343000</v>
      </c>
      <c r="D13" s="114">
        <v>343000</v>
      </c>
      <c r="E13" s="114">
        <v>0</v>
      </c>
      <c r="F13" s="113">
        <v>0</v>
      </c>
      <c r="G13" s="338"/>
      <c r="H13" s="115">
        <v>0</v>
      </c>
    </row>
    <row r="14" spans="1:8" ht="14.25">
      <c r="A14" s="117"/>
      <c r="B14" s="112"/>
      <c r="C14" s="113"/>
      <c r="D14" s="113"/>
      <c r="E14" s="113"/>
      <c r="F14" s="113"/>
      <c r="G14" s="251"/>
      <c r="H14" s="115"/>
    </row>
    <row r="15" spans="1:8" ht="14.25">
      <c r="A15" s="118"/>
      <c r="B15" s="100"/>
      <c r="C15" s="114"/>
      <c r="D15" s="114"/>
      <c r="E15" s="114"/>
      <c r="F15" s="114"/>
      <c r="G15" s="252"/>
      <c r="H15" s="116"/>
    </row>
    <row r="16" spans="1:8" ht="14.25">
      <c r="A16" s="118"/>
      <c r="B16" s="100"/>
      <c r="C16" s="114"/>
      <c r="D16" s="114"/>
      <c r="E16" s="114"/>
      <c r="F16" s="114"/>
      <c r="G16" s="252"/>
      <c r="H16" s="116"/>
    </row>
    <row r="17" spans="1:8" ht="3" customHeight="1" thickBot="1">
      <c r="A17" s="210"/>
      <c r="B17" s="62"/>
      <c r="C17" s="211"/>
      <c r="D17" s="211"/>
      <c r="E17" s="211"/>
      <c r="F17" s="211"/>
      <c r="G17" s="211"/>
      <c r="H17" s="212"/>
    </row>
    <row r="18" spans="1:8" s="205" customFormat="1" ht="30.75" thickBot="1">
      <c r="A18" s="202"/>
      <c r="B18" s="256" t="s">
        <v>103</v>
      </c>
      <c r="C18" s="203">
        <f>SUM(C19:C21)</f>
        <v>0</v>
      </c>
      <c r="D18" s="203">
        <f>SUM(D19:D21)</f>
        <v>0</v>
      </c>
      <c r="E18" s="203">
        <f>SUM(E19:E21)</f>
        <v>0</v>
      </c>
      <c r="F18" s="203">
        <f>SUM(F19:F21)</f>
        <v>0</v>
      </c>
      <c r="G18" s="249"/>
      <c r="H18" s="203">
        <f>SUM(H19:H21)</f>
        <v>0</v>
      </c>
    </row>
    <row r="19" spans="1:8" s="30" customFormat="1" ht="12" customHeight="1">
      <c r="A19" s="206"/>
      <c r="B19" s="213" t="s">
        <v>19</v>
      </c>
      <c r="C19" s="208"/>
      <c r="D19" s="208"/>
      <c r="E19" s="208"/>
      <c r="F19" s="208"/>
      <c r="G19" s="250"/>
      <c r="H19" s="209"/>
    </row>
    <row r="20" spans="1:8" s="198" customFormat="1" ht="14.25">
      <c r="A20" s="118"/>
      <c r="B20" s="100"/>
      <c r="C20" s="114"/>
      <c r="D20" s="114"/>
      <c r="E20" s="114"/>
      <c r="F20" s="114"/>
      <c r="G20" s="251"/>
      <c r="H20" s="115"/>
    </row>
    <row r="21" spans="1:8" s="198" customFormat="1" ht="14.25">
      <c r="A21" s="215"/>
      <c r="B21" s="216"/>
      <c r="C21" s="214"/>
      <c r="D21" s="214"/>
      <c r="E21" s="214"/>
      <c r="F21" s="214"/>
      <c r="G21" s="253"/>
      <c r="H21" s="115"/>
    </row>
    <row r="22" spans="1:8" s="198" customFormat="1" ht="3" customHeight="1" thickBot="1">
      <c r="A22" s="215"/>
      <c r="B22" s="216"/>
      <c r="C22" s="214"/>
      <c r="D22" s="214"/>
      <c r="E22" s="214"/>
      <c r="F22" s="214"/>
      <c r="G22" s="254"/>
      <c r="H22" s="116"/>
    </row>
    <row r="23" spans="1:8" s="205" customFormat="1" ht="32.25" thickBot="1">
      <c r="A23" s="202"/>
      <c r="B23" s="257" t="s">
        <v>20</v>
      </c>
      <c r="C23" s="217">
        <f>SUM(C12:C21)</f>
        <v>572060</v>
      </c>
      <c r="D23" s="217">
        <f>SUM(D12:D22)</f>
        <v>572060</v>
      </c>
      <c r="E23" s="217">
        <f>SUM(E12:E22)</f>
        <v>0</v>
      </c>
      <c r="F23" s="217">
        <f>SUM(F12:F22)</f>
        <v>0</v>
      </c>
      <c r="G23" s="255"/>
      <c r="H23" s="218">
        <f>H10+H18</f>
        <v>0</v>
      </c>
    </row>
    <row r="24" ht="15" customHeight="1"/>
    <row r="25" spans="1:4" ht="14.25">
      <c r="A25" s="196"/>
      <c r="D25" s="219"/>
    </row>
    <row r="26" spans="1:4" ht="14.25">
      <c r="A26" s="196"/>
      <c r="B26" s="220"/>
      <c r="C26" s="220"/>
      <c r="D26" s="219"/>
    </row>
    <row r="28" spans="6:8" ht="14.25">
      <c r="F28" s="3"/>
      <c r="G28" s="3"/>
      <c r="H28" s="211"/>
    </row>
    <row r="29" ht="14.25">
      <c r="H29" s="211"/>
    </row>
  </sheetData>
  <sheetProtection/>
  <mergeCells count="6">
    <mergeCell ref="A1:H1"/>
    <mergeCell ref="H7:H8"/>
    <mergeCell ref="G12:G13"/>
    <mergeCell ref="B7:B8"/>
    <mergeCell ref="A2:H2"/>
    <mergeCell ref="A3:H3"/>
  </mergeCells>
  <printOptions/>
  <pageMargins left="0.16" right="0.21" top="1.08" bottom="1" header="0.4921259845" footer="0.4921259845"/>
  <pageSetup horizontalDpi="600" verticalDpi="600" orientation="portrait" paperSize="9" r:id="rId1"/>
  <headerFooter alignWithMargins="0">
    <oddHeader>&amp;C&amp;"Arial,Tučné"&amp;14&amp;EPříloha č. 4&amp;"Arial,Obyčejné"&amp;10&amp;E
&amp;"Arial,Tučné"&amp;12&amp;Ezávěrečného účtu Stříbrského regionu za rok</oddHeader>
    <oddFooter>&amp;L&amp;F&amp;C&amp;A&amp;RStránka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Stříbro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Vodenkova</dc:creator>
  <cp:keywords/>
  <dc:description/>
  <cp:lastModifiedBy>Ing. Bohdana Bartoňková</cp:lastModifiedBy>
  <cp:lastPrinted>2020-02-11T10:04:51Z</cp:lastPrinted>
  <dcterms:created xsi:type="dcterms:W3CDTF">2002-05-24T06:11:44Z</dcterms:created>
  <dcterms:modified xsi:type="dcterms:W3CDTF">2020-02-11T10:05:46Z</dcterms:modified>
  <cp:category/>
  <cp:version/>
  <cp:contentType/>
  <cp:contentStatus/>
</cp:coreProperties>
</file>